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datos\datos\Enseñanza\Calendarios Escolares\2024 &amp; 2025\Calculadora horaria - 2024-2025\"/>
    </mc:Choice>
  </mc:AlternateContent>
  <xr:revisionPtr revIDLastSave="0" documentId="13_ncr:1_{2C69BEF6-BB6A-47C2-80FA-3EF34EB6AF0C}" xr6:coauthVersionLast="47" xr6:coauthVersionMax="47" xr10:uidLastSave="{00000000-0000-0000-0000-000000000000}"/>
  <bookViews>
    <workbookView xWindow="-108" yWindow="-108" windowWidth="23256" windowHeight="12456" activeTab="1" xr2:uid="{A6C1BEA4-813F-4ABA-A276-A821F27F6114}"/>
  </bookViews>
  <sheets>
    <sheet name="Arnedo" sheetId="3" r:id="rId1"/>
    <sheet name="Mi calendari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15" i="6" l="1"/>
  <c r="X16" i="6"/>
  <c r="X17" i="6"/>
  <c r="X18" i="6"/>
  <c r="X19" i="6"/>
  <c r="S15" i="6"/>
  <c r="S16" i="6"/>
  <c r="S17" i="6"/>
  <c r="S18" i="6"/>
  <c r="S19" i="6"/>
  <c r="N15" i="6"/>
  <c r="N16" i="6"/>
  <c r="N17" i="6"/>
  <c r="N18" i="6"/>
  <c r="N19" i="6"/>
  <c r="I15" i="6"/>
  <c r="I16" i="6"/>
  <c r="I17" i="6"/>
  <c r="I18" i="6"/>
  <c r="I19" i="6"/>
  <c r="D15" i="6"/>
  <c r="D16" i="6"/>
  <c r="D17" i="6"/>
  <c r="D18" i="6"/>
  <c r="D19" i="6"/>
  <c r="AB18" i="3" l="1"/>
  <c r="AC18" i="3"/>
  <c r="AD18" i="3"/>
  <c r="AE18" i="3"/>
  <c r="AF18" i="3"/>
  <c r="AF17" i="3"/>
  <c r="AE17" i="3"/>
  <c r="AD17" i="3"/>
  <c r="AC17" i="3"/>
  <c r="AB17" i="3"/>
  <c r="AF16" i="3"/>
  <c r="AE16" i="3"/>
  <c r="AD16" i="3"/>
  <c r="AC16" i="3"/>
  <c r="AB16" i="3"/>
  <c r="AF15" i="3"/>
  <c r="AE15" i="3"/>
  <c r="AD15" i="3"/>
  <c r="AC15" i="3"/>
  <c r="AB15" i="3"/>
  <c r="AF14" i="3"/>
  <c r="AE14" i="3"/>
  <c r="AD14" i="3"/>
  <c r="AC14" i="3"/>
  <c r="AB14" i="3"/>
  <c r="AG13" i="3"/>
  <c r="AF13" i="3"/>
  <c r="AE13" i="3"/>
  <c r="AD13" i="3"/>
  <c r="AC13" i="3"/>
  <c r="AB13" i="3"/>
  <c r="AF12" i="3"/>
  <c r="AE12" i="3"/>
  <c r="AD12" i="3"/>
  <c r="AC12" i="3"/>
  <c r="AB12" i="3"/>
  <c r="AF10" i="3"/>
  <c r="AE10" i="3"/>
  <c r="AD10" i="3"/>
  <c r="AC10" i="3"/>
  <c r="AB10" i="3"/>
  <c r="AB9" i="3"/>
  <c r="AF9" i="3"/>
  <c r="AE9" i="3"/>
  <c r="AD9" i="3"/>
  <c r="AC9" i="3"/>
  <c r="AD11" i="3"/>
  <c r="AE11" i="3"/>
  <c r="AB11" i="3"/>
  <c r="AB23" i="3" l="1"/>
  <c r="AC11" i="3"/>
  <c r="AF11" i="3"/>
  <c r="X23" i="6"/>
  <c r="X24" i="6"/>
  <c r="X25" i="6"/>
  <c r="S23" i="6"/>
  <c r="S24" i="6"/>
  <c r="S25" i="6"/>
  <c r="N23" i="6"/>
  <c r="N24" i="6"/>
  <c r="N25" i="6"/>
  <c r="I23" i="6"/>
  <c r="I24" i="6"/>
  <c r="I25" i="6"/>
  <c r="D23" i="6"/>
  <c r="D24" i="6"/>
  <c r="D25" i="6"/>
  <c r="X14" i="6"/>
  <c r="S14" i="6"/>
  <c r="N14" i="6"/>
  <c r="I14" i="6"/>
  <c r="D14" i="6"/>
  <c r="X22" i="6"/>
  <c r="S22" i="6"/>
  <c r="N22" i="6"/>
  <c r="I22" i="6"/>
  <c r="D22" i="6"/>
  <c r="X6" i="6"/>
  <c r="I8" i="6"/>
  <c r="I7" i="6"/>
  <c r="I6" i="6"/>
  <c r="I5" i="6"/>
  <c r="I4" i="6"/>
  <c r="O40" i="6"/>
  <c r="N35" i="6" s="1"/>
  <c r="D38" i="6"/>
  <c r="H38" i="6" s="1"/>
  <c r="D35" i="6"/>
  <c r="H35" i="6" s="1"/>
  <c r="X10" i="6"/>
  <c r="S10" i="6"/>
  <c r="N10" i="6"/>
  <c r="I10" i="6"/>
  <c r="D10" i="6"/>
  <c r="X9" i="6"/>
  <c r="S9" i="6"/>
  <c r="N9" i="6"/>
  <c r="I9" i="6"/>
  <c r="D9" i="6"/>
  <c r="X8" i="6"/>
  <c r="S8" i="6"/>
  <c r="N8" i="6"/>
  <c r="D8" i="6"/>
  <c r="X7" i="6"/>
  <c r="S7" i="6"/>
  <c r="N7" i="6"/>
  <c r="D7" i="6"/>
  <c r="S6" i="6"/>
  <c r="N6" i="6"/>
  <c r="D6" i="6"/>
  <c r="X5" i="6"/>
  <c r="S5" i="6"/>
  <c r="N5" i="6"/>
  <c r="D5" i="6"/>
  <c r="X4" i="6"/>
  <c r="S4" i="6"/>
  <c r="N4" i="6"/>
  <c r="D4" i="6"/>
  <c r="X26" i="6" l="1"/>
  <c r="X30" i="6" s="1"/>
  <c r="N26" i="6"/>
  <c r="N30" i="6" s="1"/>
  <c r="I26" i="6"/>
  <c r="I30" i="6" s="1"/>
  <c r="D26" i="6"/>
  <c r="D30" i="6" s="1"/>
  <c r="E30" i="6" s="1"/>
  <c r="S26" i="6"/>
  <c r="S30" i="6" s="1"/>
  <c r="AG17" i="3"/>
  <c r="AG16" i="3"/>
  <c r="AG15" i="3"/>
  <c r="AG14" i="3"/>
  <c r="AG12" i="3"/>
  <c r="AB27" i="3"/>
  <c r="AB24" i="3"/>
  <c r="AG10" i="3"/>
  <c r="AB25" i="3"/>
  <c r="AB26" i="3"/>
  <c r="AG11" i="3"/>
  <c r="AG9" i="3"/>
  <c r="N36" i="6"/>
  <c r="N37" i="6" s="1"/>
  <c r="H40" i="6"/>
  <c r="X11" i="6"/>
  <c r="X29" i="6" s="1"/>
  <c r="S11" i="6"/>
  <c r="S29" i="6" s="1"/>
  <c r="N11" i="6"/>
  <c r="N29" i="6" s="1"/>
  <c r="I11" i="6"/>
  <c r="I29" i="6" s="1"/>
  <c r="D11" i="6"/>
  <c r="D29" i="6" s="1"/>
  <c r="E29" i="6" s="1"/>
  <c r="AB29" i="3" l="1"/>
  <c r="J30" i="6"/>
  <c r="O29" i="6"/>
  <c r="O30" i="6"/>
  <c r="T29" i="6"/>
  <c r="Y29" i="6"/>
  <c r="T30" i="6"/>
  <c r="J29" i="6"/>
  <c r="Y30" i="6"/>
  <c r="O36" i="6" l="1"/>
  <c r="P36" i="6" s="1"/>
  <c r="AG18" i="3"/>
  <c r="AG19" i="3" s="1"/>
  <c r="O35" i="6" l="1"/>
  <c r="P35" i="6" l="1"/>
  <c r="O37" i="6"/>
  <c r="P37" i="6" s="1"/>
</calcChain>
</file>

<file path=xl/sharedStrings.xml><?xml version="1.0" encoding="utf-8"?>
<sst xmlns="http://schemas.openxmlformats.org/spreadsheetml/2006/main" count="304" uniqueCount="79">
  <si>
    <t>L</t>
  </si>
  <si>
    <t>M</t>
  </si>
  <si>
    <t>X</t>
  </si>
  <si>
    <t>J</t>
  </si>
  <si>
    <t>V</t>
  </si>
  <si>
    <t>S</t>
  </si>
  <si>
    <t>D</t>
  </si>
  <si>
    <t>Comienzo / final de clases</t>
  </si>
  <si>
    <t>Festividades locales</t>
  </si>
  <si>
    <t>Lunes</t>
  </si>
  <si>
    <t>Martes</t>
  </si>
  <si>
    <t>Miércoles</t>
  </si>
  <si>
    <t>Jueves</t>
  </si>
  <si>
    <t>Miéroles</t>
  </si>
  <si>
    <t>Viernes</t>
  </si>
  <si>
    <t>Total</t>
  </si>
  <si>
    <t>DE</t>
  </si>
  <si>
    <t>ACTIVIDAD</t>
  </si>
  <si>
    <t>HORAS</t>
  </si>
  <si>
    <t>Recreo</t>
  </si>
  <si>
    <t>Claustro</t>
  </si>
  <si>
    <t>Tiempo</t>
  </si>
  <si>
    <t>Lectivas</t>
  </si>
  <si>
    <t>Complementarias</t>
  </si>
  <si>
    <t>Curso</t>
  </si>
  <si>
    <t>Convenio</t>
  </si>
  <si>
    <t>Mi jornada</t>
  </si>
  <si>
    <t>Balance</t>
  </si>
  <si>
    <t>Septiembre</t>
  </si>
  <si>
    <t>Complementaria</t>
  </si>
  <si>
    <t>Junio</t>
  </si>
  <si>
    <t>Días</t>
  </si>
  <si>
    <t>Horas</t>
  </si>
  <si>
    <t>Días laborales no lectivos</t>
  </si>
  <si>
    <t>1ª CLASE</t>
  </si>
  <si>
    <t>2ª CLASE</t>
  </si>
  <si>
    <t>DÍAS LECTIVOS</t>
  </si>
  <si>
    <t>4ª CLASE</t>
  </si>
  <si>
    <t>Día</t>
  </si>
  <si>
    <t>Jornada semanal</t>
  </si>
  <si>
    <t>Tu jornada</t>
  </si>
  <si>
    <t>HASTA</t>
  </si>
  <si>
    <t>Complemen.</t>
  </si>
  <si>
    <t>Días lectivos</t>
  </si>
  <si>
    <t>No Lectivas (Complementarias)</t>
  </si>
  <si>
    <t>CALENDARIO ESCOLAR - CURSO ACADÉMICO 2024/2025</t>
  </si>
  <si>
    <r>
      <t>9 septiembre:</t>
    </r>
    <r>
      <rPr>
        <sz val="6"/>
        <color rgb="FF000000"/>
        <rFont val="Riojana Book"/>
      </rPr>
      <t xml:space="preserve"> EI-EP / ESO-BACH / FPB-FP / ESDIR.</t>
    </r>
  </si>
  <si>
    <r>
      <t>16 septiembre</t>
    </r>
    <r>
      <rPr>
        <sz val="6"/>
        <color rgb="FF000000"/>
        <rFont val="Riojana Book"/>
      </rPr>
      <t>: Inicio Enseñanza de Adultos.</t>
    </r>
  </si>
  <si>
    <r>
      <t>1 octubre:</t>
    </r>
    <r>
      <rPr>
        <sz val="6"/>
        <color rgb="FF000000"/>
        <rFont val="Riojana Book"/>
      </rPr>
      <t xml:space="preserve"> E.P.M./ EOI / FP distancia / E. Deportivas.</t>
    </r>
  </si>
  <si>
    <r>
      <t>12 octubre</t>
    </r>
    <r>
      <rPr>
        <sz val="6"/>
        <color rgb="FF000000"/>
        <rFont val="Riojana Book"/>
      </rPr>
      <t>: Fiesta Nacional de España.</t>
    </r>
  </si>
  <si>
    <r>
      <t>1 de noviembre</t>
    </r>
    <r>
      <rPr>
        <sz val="6"/>
        <color rgb="FF000000"/>
        <rFont val="Riojana Book"/>
      </rPr>
      <t>: Fiesta de Todos los Santos.</t>
    </r>
  </si>
  <si>
    <r>
      <t>6 diciembre:</t>
    </r>
    <r>
      <rPr>
        <sz val="6"/>
        <color rgb="FF000000"/>
        <rFont val="Riojana Book"/>
      </rPr>
      <t xml:space="preserve"> Día de la Constitución Española.</t>
    </r>
  </si>
  <si>
    <r>
      <t>25 diciembre</t>
    </r>
    <r>
      <rPr>
        <sz val="6"/>
        <color rgb="FF000000"/>
        <rFont val="Riojana Book"/>
      </rPr>
      <t>: Natividad del Señor.</t>
    </r>
  </si>
  <si>
    <r>
      <t>23-31 diciembre</t>
    </r>
    <r>
      <rPr>
        <sz val="6"/>
        <color rgb="FF000000"/>
        <rFont val="Riojana Book"/>
      </rPr>
      <t>: No lectivos:  Vacaciones de Navidad.</t>
    </r>
  </si>
  <si>
    <r>
      <t>1 enero</t>
    </r>
    <r>
      <rPr>
        <sz val="6"/>
        <color rgb="FF000000"/>
        <rFont val="Riojana Book"/>
      </rPr>
      <t>: Año Nuevo</t>
    </r>
  </si>
  <si>
    <r>
      <t xml:space="preserve">2-3 enero: </t>
    </r>
    <r>
      <rPr>
        <sz val="6"/>
        <color rgb="FF000000"/>
        <rFont val="Riojana Book"/>
      </rPr>
      <t>No lectivos: Vacaciones de Navidad.</t>
    </r>
  </si>
  <si>
    <r>
      <t>6 enero</t>
    </r>
    <r>
      <rPr>
        <sz val="6"/>
        <color rgb="FF000000"/>
        <rFont val="Riojana Book"/>
      </rPr>
      <t>: Epifanía del Señor.</t>
    </r>
  </si>
  <si>
    <r>
      <t xml:space="preserve">28 febrero: </t>
    </r>
    <r>
      <rPr>
        <sz val="6"/>
        <color rgb="FF000000"/>
        <rFont val="Riojana Book"/>
      </rPr>
      <t>Día de la Comunidad Educativa.</t>
    </r>
  </si>
  <si>
    <r>
      <t xml:space="preserve">3 marzo: </t>
    </r>
    <r>
      <rPr>
        <sz val="6"/>
        <color rgb="FF000000"/>
        <rFont val="Riojana Book"/>
      </rPr>
      <t>No lectivo.</t>
    </r>
  </si>
  <si>
    <r>
      <t>14-16 abril:</t>
    </r>
    <r>
      <rPr>
        <sz val="6"/>
        <color rgb="FF000000"/>
        <rFont val="Riojana Book"/>
      </rPr>
      <t xml:space="preserve"> No lectivos: Vacaciones de Semana Santa.</t>
    </r>
  </si>
  <si>
    <r>
      <t xml:space="preserve">17-18 abril: </t>
    </r>
    <r>
      <rPr>
        <sz val="6"/>
        <color rgb="FF000000"/>
        <rFont val="Riojana Book"/>
      </rPr>
      <t>Jueves Santo / Viernes Santo</t>
    </r>
  </si>
  <si>
    <r>
      <t>21 abril:</t>
    </r>
    <r>
      <rPr>
        <sz val="6"/>
        <color rgb="FF000000"/>
        <rFont val="Riojana Book"/>
      </rPr>
      <t xml:space="preserve"> Lunes de Pascua.</t>
    </r>
  </si>
  <si>
    <r>
      <t xml:space="preserve"> 1 mayo: </t>
    </r>
    <r>
      <rPr>
        <sz val="6"/>
        <color rgb="FF000000"/>
        <rFont val="Riojana Book"/>
      </rPr>
      <t>Fiesta del Trabajo.</t>
    </r>
  </si>
  <si>
    <r>
      <t xml:space="preserve"> 2 mayo: </t>
    </r>
    <r>
      <rPr>
        <sz val="6"/>
        <color rgb="FF000000"/>
        <rFont val="Riojana Book"/>
      </rPr>
      <t>Día no lectivo.</t>
    </r>
  </si>
  <si>
    <t xml:space="preserve">Festividades laborales                </t>
  </si>
  <si>
    <t>Días no lectivos</t>
  </si>
  <si>
    <t>Comunidad Educativa</t>
  </si>
  <si>
    <r>
      <t xml:space="preserve">9 junio: </t>
    </r>
    <r>
      <rPr>
        <sz val="6"/>
        <color rgb="FF000000"/>
        <rFont val="Riojana Book"/>
      </rPr>
      <t>Día de La Rioja</t>
    </r>
  </si>
  <si>
    <r>
      <t>23 junio</t>
    </r>
    <r>
      <rPr>
        <sz val="6"/>
        <color rgb="FF000000"/>
        <rFont val="Riojana Book"/>
      </rPr>
      <t>: Final clases EI-EP / ESO-BACH / FPB-CFGM-CFGS / CEPA / EOI / E.P.M.</t>
    </r>
  </si>
  <si>
    <r>
      <t>27 junio</t>
    </r>
    <r>
      <rPr>
        <sz val="6"/>
        <color rgb="FF000000"/>
        <rFont val="Riojana Book"/>
      </rPr>
      <t>: Final curso ESDIR.</t>
    </r>
  </si>
  <si>
    <t>ARNEDO</t>
  </si>
  <si>
    <t>Recreo, patio, cambios entre clases, etc. (Complementarias)</t>
  </si>
  <si>
    <t>Cambios de clase</t>
  </si>
  <si>
    <t>Tutoría</t>
  </si>
  <si>
    <t>Carga horaria del curso 2024/2025</t>
  </si>
  <si>
    <t>3ª CLASE</t>
  </si>
  <si>
    <t>5ª CLASE</t>
  </si>
  <si>
    <t>6ª CLASE</t>
  </si>
  <si>
    <t>Guardia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</si>
</sst>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0_ ;[Red]\-0.00\ "/>
  </numFmts>
  <fonts count="32">
    <font>
      <sz val="11"/>
      <color theme="1"/>
      <name val="Calibri"/>
      <family val="2"/>
      <scheme val="minor"/>
    </font>
    <font>
      <sz val="12"/>
      <color theme="1"/>
      <name val="HelveticaNeue LT 85 Heavy"/>
    </font>
    <font>
      <sz val="11"/>
      <color theme="1"/>
      <name val="HelveticaNeue LT 85 Heavy"/>
    </font>
    <font>
      <sz val="8"/>
      <color theme="1"/>
      <name val="HelveticaNeue LT 55 Roman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Futura"/>
      <family val="1"/>
    </font>
    <font>
      <b/>
      <sz val="8"/>
      <name val="Futura"/>
      <family val="1"/>
    </font>
    <font>
      <sz val="8"/>
      <color rgb="FF000000"/>
      <name val="Futura"/>
      <family val="1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theme="1"/>
      <name val="Riojana Bold"/>
    </font>
    <font>
      <sz val="11"/>
      <color rgb="FFFFFFFF"/>
      <name val="Riojana Bold"/>
    </font>
    <font>
      <sz val="11"/>
      <color rgb="FF000000"/>
      <name val="Riojana Book"/>
    </font>
    <font>
      <sz val="11"/>
      <color theme="1"/>
      <name val="Riojana Book"/>
    </font>
    <font>
      <sz val="10"/>
      <color rgb="FF000000"/>
      <name val="Riojana Book"/>
    </font>
    <font>
      <b/>
      <sz val="6"/>
      <color rgb="FF000000"/>
      <name val="Riojana Book"/>
    </font>
    <font>
      <sz val="6"/>
      <color rgb="FF000000"/>
      <name val="Riojana Book"/>
    </font>
    <font>
      <sz val="11"/>
      <color rgb="FF000000"/>
      <name val="Riojana Bold"/>
    </font>
    <font>
      <sz val="11"/>
      <color rgb="FF808080"/>
      <name val="Riojana Book"/>
    </font>
    <font>
      <sz val="11"/>
      <color rgb="FF7F7F7F"/>
      <name val="Riojana Book"/>
    </font>
    <font>
      <b/>
      <sz val="12"/>
      <color rgb="FFFF0000"/>
      <name val="Arial Black"/>
      <family val="2"/>
    </font>
    <font>
      <sz val="11"/>
      <color rgb="FF808080"/>
      <name val="HelveticaNeue LT 55 Roman"/>
    </font>
    <font>
      <sz val="8"/>
      <color rgb="FF000000"/>
      <name val="Calibri"/>
      <family val="2"/>
      <scheme val="minor"/>
    </font>
    <font>
      <b/>
      <sz val="8"/>
      <color theme="1"/>
      <name val="Futura"/>
      <family val="1"/>
    </font>
    <font>
      <b/>
      <sz val="8"/>
      <color rgb="FF000000"/>
      <name val="Futura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7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thin">
        <color indexed="64"/>
      </top>
      <bottom style="medium">
        <color rgb="FFFFC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 style="medium">
        <color theme="5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/>
      </left>
      <right/>
      <top/>
      <bottom/>
      <diagonal/>
    </border>
    <border>
      <left style="medium">
        <color theme="5"/>
      </left>
      <right/>
      <top style="medium">
        <color theme="5"/>
      </top>
      <bottom style="thin">
        <color indexed="64"/>
      </bottom>
      <diagonal/>
    </border>
    <border>
      <left/>
      <right/>
      <top style="medium">
        <color theme="5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C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1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/>
    <xf numFmtId="0" fontId="0" fillId="0" borderId="40" xfId="0" applyBorder="1"/>
    <xf numFmtId="0" fontId="0" fillId="0" borderId="39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0" fillId="0" borderId="9" xfId="0" applyBorder="1"/>
    <xf numFmtId="0" fontId="0" fillId="0" borderId="47" xfId="0" applyBorder="1"/>
    <xf numFmtId="17" fontId="4" fillId="9" borderId="32" xfId="0" applyNumberFormat="1" applyFont="1" applyFill="1" applyBorder="1" applyAlignment="1">
      <alignment horizontal="left"/>
    </xf>
    <xf numFmtId="17" fontId="4" fillId="9" borderId="34" xfId="0" applyNumberFormat="1" applyFont="1" applyFill="1" applyBorder="1" applyAlignment="1">
      <alignment horizontal="left"/>
    </xf>
    <xf numFmtId="17" fontId="4" fillId="9" borderId="35" xfId="0" applyNumberFormat="1" applyFont="1" applyFill="1" applyBorder="1" applyAlignment="1">
      <alignment horizontal="left"/>
    </xf>
    <xf numFmtId="0" fontId="0" fillId="9" borderId="41" xfId="0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Protection="1">
      <protection locked="0"/>
    </xf>
    <xf numFmtId="0" fontId="18" fillId="10" borderId="6" xfId="0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11" borderId="7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13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14" borderId="6" xfId="0" applyFont="1" applyFill="1" applyBorder="1" applyAlignment="1">
      <alignment horizontal="center" vertical="center" wrapText="1"/>
    </xf>
    <xf numFmtId="0" fontId="19" fillId="14" borderId="7" xfId="0" applyFont="1" applyFill="1" applyBorder="1" applyAlignment="1">
      <alignment horizontal="center" vertical="center" wrapText="1"/>
    </xf>
    <xf numFmtId="0" fontId="19" fillId="11" borderId="50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11" borderId="7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19" fillId="15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13" borderId="6" xfId="0" applyFont="1" applyFill="1" applyBorder="1" applyAlignment="1">
      <alignment horizontal="center" vertical="center" wrapText="1"/>
    </xf>
    <xf numFmtId="0" fontId="19" fillId="15" borderId="6" xfId="0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justify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0" fontId="19" fillId="15" borderId="54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8" fillId="10" borderId="53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0" fontId="25" fillId="5" borderId="51" xfId="0" applyFont="1" applyFill="1" applyBorder="1" applyAlignment="1">
      <alignment horizontal="center" vertical="center" wrapText="1"/>
    </xf>
    <xf numFmtId="0" fontId="25" fillId="16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5" borderId="7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25" fillId="5" borderId="50" xfId="0" applyFont="1" applyFill="1" applyBorder="1" applyAlignment="1">
      <alignment horizontal="center" vertical="center" wrapText="1"/>
    </xf>
    <xf numFmtId="0" fontId="25" fillId="16" borderId="50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5" fillId="5" borderId="5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5" fillId="5" borderId="53" xfId="0" applyFont="1" applyFill="1" applyBorder="1" applyAlignment="1">
      <alignment horizontal="center" vertical="center" wrapText="1"/>
    </xf>
    <xf numFmtId="0" fontId="25" fillId="5" borderId="50" xfId="0" applyFont="1" applyFill="1" applyBorder="1" applyAlignment="1">
      <alignment horizontal="justify" vertical="center" wrapText="1"/>
    </xf>
    <xf numFmtId="0" fontId="25" fillId="5" borderId="51" xfId="0" applyFont="1" applyFill="1" applyBorder="1" applyAlignment="1">
      <alignment horizontal="justify" vertical="center" wrapText="1"/>
    </xf>
    <xf numFmtId="0" fontId="25" fillId="16" borderId="51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17" borderId="0" xfId="0" applyFill="1" applyAlignment="1">
      <alignment horizontal="left"/>
    </xf>
    <xf numFmtId="0" fontId="0" fillId="18" borderId="0" xfId="0" applyFill="1" applyAlignment="1">
      <alignment horizontal="left"/>
    </xf>
    <xf numFmtId="0" fontId="0" fillId="19" borderId="0" xfId="0" applyFill="1" applyAlignment="1">
      <alignment horizontal="left"/>
    </xf>
    <xf numFmtId="0" fontId="1" fillId="6" borderId="0" xfId="0" applyFont="1" applyFill="1" applyAlignment="1">
      <alignment vertical="center" wrapText="1"/>
    </xf>
    <xf numFmtId="0" fontId="19" fillId="0" borderId="0" xfId="0" applyFont="1" applyAlignment="1">
      <alignment horizontal="justify" vertical="center" wrapText="1"/>
    </xf>
    <xf numFmtId="0" fontId="22" fillId="0" borderId="0" xfId="0" applyFont="1" applyAlignment="1">
      <alignment horizontal="left" vertical="center" wrapText="1"/>
    </xf>
    <xf numFmtId="0" fontId="0" fillId="0" borderId="8" xfId="0" applyBorder="1"/>
    <xf numFmtId="0" fontId="19" fillId="14" borderId="51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11" borderId="10" xfId="0" applyFont="1" applyFill="1" applyBorder="1" applyAlignment="1">
      <alignment horizontal="center" vertical="center" wrapText="1"/>
    </xf>
    <xf numFmtId="17" fontId="24" fillId="0" borderId="0" xfId="0" applyNumberFormat="1" applyFont="1" applyAlignment="1">
      <alignment horizontal="center" vertical="center" wrapText="1"/>
    </xf>
    <xf numFmtId="17" fontId="24" fillId="0" borderId="9" xfId="0" applyNumberFormat="1" applyFont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164" fontId="29" fillId="20" borderId="10" xfId="0" applyNumberFormat="1" applyFont="1" applyFill="1" applyBorder="1" applyAlignment="1" applyProtection="1">
      <alignment horizontal="center"/>
      <protection locked="0"/>
    </xf>
    <xf numFmtId="164" fontId="29" fillId="20" borderId="44" xfId="0" applyNumberFormat="1" applyFont="1" applyFill="1" applyBorder="1" applyAlignment="1" applyProtection="1">
      <alignment horizontal="center"/>
      <protection locked="0"/>
    </xf>
    <xf numFmtId="164" fontId="11" fillId="6" borderId="10" xfId="0" applyNumberFormat="1" applyFont="1" applyFill="1" applyBorder="1" applyAlignment="1" applyProtection="1">
      <alignment horizontal="center"/>
      <protection locked="0"/>
    </xf>
    <xf numFmtId="0" fontId="29" fillId="20" borderId="11" xfId="0" applyFont="1" applyFill="1" applyBorder="1" applyProtection="1">
      <protection locked="0"/>
    </xf>
    <xf numFmtId="164" fontId="29" fillId="20" borderId="46" xfId="0" applyNumberFormat="1" applyFont="1" applyFill="1" applyBorder="1" applyAlignment="1" applyProtection="1">
      <alignment horizontal="center"/>
      <protection locked="0"/>
    </xf>
    <xf numFmtId="164" fontId="29" fillId="20" borderId="60" xfId="0" applyNumberFormat="1" applyFont="1" applyFill="1" applyBorder="1" applyAlignment="1" applyProtection="1">
      <alignment horizontal="center"/>
      <protection locked="0"/>
    </xf>
    <xf numFmtId="0" fontId="29" fillId="20" borderId="10" xfId="0" applyFont="1" applyFill="1" applyBorder="1" applyProtection="1">
      <protection locked="0"/>
    </xf>
    <xf numFmtId="0" fontId="11" fillId="6" borderId="10" xfId="0" applyFont="1" applyFill="1" applyBorder="1" applyProtection="1">
      <protection locked="0"/>
    </xf>
    <xf numFmtId="164" fontId="11" fillId="7" borderId="10" xfId="0" applyNumberFormat="1" applyFont="1" applyFill="1" applyBorder="1" applyAlignment="1" applyProtection="1">
      <alignment horizontal="center"/>
      <protection locked="0"/>
    </xf>
    <xf numFmtId="20" fontId="29" fillId="20" borderId="10" xfId="0" applyNumberFormat="1" applyFont="1" applyFill="1" applyBorder="1" applyAlignment="1" applyProtection="1">
      <alignment horizontal="center"/>
      <protection locked="0"/>
    </xf>
    <xf numFmtId="20" fontId="29" fillId="20" borderId="44" xfId="0" applyNumberFormat="1" applyFont="1" applyFill="1" applyBorder="1" applyAlignment="1" applyProtection="1">
      <alignment horizontal="center"/>
      <protection locked="0"/>
    </xf>
    <xf numFmtId="0" fontId="29" fillId="20" borderId="10" xfId="0" applyFont="1" applyFill="1" applyBorder="1" applyAlignment="1" applyProtection="1">
      <alignment horizontal="center"/>
      <protection locked="0"/>
    </xf>
    <xf numFmtId="20" fontId="29" fillId="20" borderId="46" xfId="0" applyNumberFormat="1" applyFont="1" applyFill="1" applyBorder="1" applyAlignment="1" applyProtection="1">
      <alignment horizontal="center"/>
      <protection locked="0"/>
    </xf>
    <xf numFmtId="20" fontId="29" fillId="20" borderId="60" xfId="0" applyNumberFormat="1" applyFont="1" applyFill="1" applyBorder="1" applyAlignment="1" applyProtection="1">
      <alignment horizontal="center"/>
      <protection locked="0"/>
    </xf>
    <xf numFmtId="0" fontId="29" fillId="20" borderId="46" xfId="0" applyFont="1" applyFill="1" applyBorder="1" applyAlignment="1" applyProtection="1">
      <alignment horizontal="center"/>
      <protection locked="0"/>
    </xf>
    <xf numFmtId="0" fontId="12" fillId="6" borderId="13" xfId="0" applyFont="1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5" xfId="0" applyFont="1" applyBorder="1" applyProtection="1"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164" fontId="11" fillId="6" borderId="16" xfId="0" applyNumberFormat="1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  <protection locked="0"/>
    </xf>
    <xf numFmtId="1" fontId="11" fillId="0" borderId="17" xfId="0" applyNumberFormat="1" applyFont="1" applyBorder="1" applyAlignment="1" applyProtection="1">
      <alignment horizontal="center"/>
      <protection locked="0"/>
    </xf>
    <xf numFmtId="0" fontId="12" fillId="6" borderId="18" xfId="0" applyFont="1" applyFill="1" applyBorder="1" applyProtection="1">
      <protection locked="0"/>
    </xf>
    <xf numFmtId="0" fontId="11" fillId="0" borderId="19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8" xfId="0" applyFont="1" applyBorder="1" applyProtection="1"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9" fontId="15" fillId="8" borderId="10" xfId="0" applyNumberFormat="1" applyFont="1" applyFill="1" applyBorder="1" applyAlignment="1" applyProtection="1">
      <alignment horizontal="center"/>
      <protection locked="0"/>
    </xf>
    <xf numFmtId="0" fontId="11" fillId="0" borderId="20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2" fillId="7" borderId="21" xfId="0" applyFont="1" applyFill="1" applyBorder="1" applyProtection="1">
      <protection locked="0"/>
    </xf>
    <xf numFmtId="1" fontId="12" fillId="7" borderId="22" xfId="0" applyNumberFormat="1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1" fillId="6" borderId="0" xfId="0" applyFont="1" applyFill="1" applyProtection="1">
      <protection locked="0"/>
    </xf>
    <xf numFmtId="0" fontId="8" fillId="7" borderId="0" xfId="0" applyFont="1" applyFill="1"/>
    <xf numFmtId="0" fontId="9" fillId="7" borderId="0" xfId="0" applyFont="1" applyFill="1"/>
    <xf numFmtId="0" fontId="9" fillId="7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2" fontId="9" fillId="7" borderId="0" xfId="0" applyNumberFormat="1" applyFont="1" applyFill="1"/>
    <xf numFmtId="0" fontId="9" fillId="0" borderId="0" xfId="0" applyFont="1"/>
    <xf numFmtId="0" fontId="11" fillId="6" borderId="10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4" fontId="31" fillId="0" borderId="30" xfId="0" applyNumberFormat="1" applyFont="1" applyBorder="1" applyAlignment="1">
      <alignment horizontal="center"/>
    </xf>
    <xf numFmtId="0" fontId="22" fillId="2" borderId="0" xfId="0" applyFont="1" applyFill="1" applyAlignment="1">
      <alignment horizontal="justify" vertical="center" wrapText="1"/>
    </xf>
    <xf numFmtId="0" fontId="23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9" borderId="48" xfId="0" applyFill="1" applyBorder="1" applyAlignment="1">
      <alignment horizontal="center"/>
    </xf>
    <xf numFmtId="0" fontId="0" fillId="9" borderId="49" xfId="0" applyFill="1" applyBorder="1" applyAlignment="1">
      <alignment horizontal="center"/>
    </xf>
    <xf numFmtId="0" fontId="22" fillId="0" borderId="0" xfId="0" applyFont="1" applyAlignment="1">
      <alignment horizontal="justify" vertical="center" wrapText="1"/>
    </xf>
    <xf numFmtId="17" fontId="24" fillId="0" borderId="2" xfId="0" applyNumberFormat="1" applyFont="1" applyBorder="1" applyAlignment="1">
      <alignment horizontal="center" vertical="center" wrapText="1"/>
    </xf>
    <xf numFmtId="17" fontId="24" fillId="0" borderId="3" xfId="0" applyNumberFormat="1" applyFont="1" applyBorder="1" applyAlignment="1">
      <alignment horizontal="center" vertical="center" wrapText="1"/>
    </xf>
    <xf numFmtId="17" fontId="24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17" fontId="24" fillId="0" borderId="43" xfId="0" applyNumberFormat="1" applyFont="1" applyBorder="1" applyAlignment="1">
      <alignment horizontal="center" vertical="center" wrapText="1"/>
    </xf>
    <xf numFmtId="17" fontId="24" fillId="0" borderId="45" xfId="0" applyNumberFormat="1" applyFont="1" applyBorder="1" applyAlignment="1">
      <alignment horizontal="center" vertical="center" wrapText="1"/>
    </xf>
    <xf numFmtId="17" fontId="24" fillId="0" borderId="44" xfId="0" applyNumberFormat="1" applyFont="1" applyBorder="1" applyAlignment="1">
      <alignment horizontal="center" vertical="center" wrapText="1"/>
    </xf>
    <xf numFmtId="17" fontId="24" fillId="0" borderId="56" xfId="0" applyNumberFormat="1" applyFont="1" applyBorder="1" applyAlignment="1">
      <alignment horizontal="center" vertical="center" wrapText="1"/>
    </xf>
    <xf numFmtId="17" fontId="24" fillId="0" borderId="57" xfId="0" applyNumberFormat="1" applyFont="1" applyBorder="1" applyAlignment="1">
      <alignment horizontal="center" vertical="center" wrapText="1"/>
    </xf>
    <xf numFmtId="17" fontId="24" fillId="0" borderId="58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17" fillId="0" borderId="2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7" fillId="0" borderId="4" xfId="0" applyNumberFormat="1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7" fillId="9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165" fontId="14" fillId="0" borderId="10" xfId="0" applyNumberFormat="1" applyFont="1" applyBorder="1" applyAlignment="1">
      <alignment horizontal="center"/>
    </xf>
    <xf numFmtId="165" fontId="14" fillId="0" borderId="28" xfId="0" applyNumberFormat="1" applyFont="1" applyBorder="1" applyAlignment="1">
      <alignment horizontal="center"/>
    </xf>
    <xf numFmtId="0" fontId="11" fillId="7" borderId="0" xfId="0" applyFont="1" applyFill="1" applyAlignment="1" applyProtection="1">
      <alignment horizontal="center"/>
      <protection locked="0"/>
    </xf>
    <xf numFmtId="0" fontId="11" fillId="7" borderId="0" xfId="0" applyFont="1" applyFill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10" fillId="7" borderId="10" xfId="0" applyFont="1" applyFill="1" applyBorder="1" applyAlignment="1" applyProtection="1">
      <alignment horizontal="center" vertical="center"/>
      <protection locked="0"/>
    </xf>
    <xf numFmtId="0" fontId="13" fillId="6" borderId="0" xfId="0" applyFont="1" applyFill="1" applyAlignment="1" applyProtection="1">
      <alignment horizontal="center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4" fillId="0" borderId="29" xfId="0" applyFont="1" applyBorder="1" applyAlignment="1">
      <alignment horizontal="left"/>
    </xf>
    <xf numFmtId="0" fontId="14" fillId="0" borderId="30" xfId="0" applyFont="1" applyBorder="1" applyAlignment="1">
      <alignment horizontal="left"/>
    </xf>
    <xf numFmtId="165" fontId="14" fillId="3" borderId="30" xfId="0" applyNumberFormat="1" applyFont="1" applyFill="1" applyBorder="1" applyAlignment="1">
      <alignment horizontal="center"/>
    </xf>
    <xf numFmtId="165" fontId="14" fillId="3" borderId="31" xfId="0" applyNumberFormat="1" applyFont="1" applyFill="1" applyBorder="1" applyAlignment="1">
      <alignment horizontal="center"/>
    </xf>
    <xf numFmtId="0" fontId="15" fillId="8" borderId="43" xfId="0" applyFont="1" applyFill="1" applyBorder="1" applyAlignment="1" applyProtection="1">
      <alignment horizontal="center"/>
      <protection locked="0"/>
    </xf>
    <xf numFmtId="0" fontId="15" fillId="8" borderId="45" xfId="0" applyFont="1" applyFill="1" applyBorder="1" applyAlignment="1" applyProtection="1">
      <alignment horizontal="center"/>
      <protection locked="0"/>
    </xf>
    <xf numFmtId="0" fontId="15" fillId="8" borderId="44" xfId="0" applyFont="1" applyFill="1" applyBorder="1" applyAlignment="1" applyProtection="1">
      <alignment horizontal="center"/>
      <protection locked="0"/>
    </xf>
    <xf numFmtId="0" fontId="15" fillId="8" borderId="10" xfId="0" applyFont="1" applyFill="1" applyBorder="1" applyAlignment="1" applyProtection="1">
      <alignment horizontal="center"/>
      <protection locked="0"/>
    </xf>
    <xf numFmtId="0" fontId="13" fillId="7" borderId="23" xfId="0" applyFont="1" applyFill="1" applyBorder="1" applyAlignment="1" applyProtection="1">
      <alignment horizontal="center"/>
      <protection locked="0"/>
    </xf>
    <xf numFmtId="0" fontId="13" fillId="7" borderId="24" xfId="0" applyFont="1" applyFill="1" applyBorder="1" applyAlignment="1" applyProtection="1">
      <alignment horizontal="center"/>
      <protection locked="0"/>
    </xf>
    <xf numFmtId="0" fontId="13" fillId="7" borderId="25" xfId="0" applyFont="1" applyFill="1" applyBorder="1" applyAlignment="1" applyProtection="1">
      <alignment horizontal="center"/>
      <protection locked="0"/>
    </xf>
    <xf numFmtId="0" fontId="11" fillId="0" borderId="2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4" fillId="0" borderId="27" xfId="0" applyFont="1" applyBorder="1" applyAlignment="1">
      <alignment horizontal="left"/>
    </xf>
    <xf numFmtId="0" fontId="1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Logro&#241;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'Mi calendari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85406</xdr:colOff>
      <xdr:row>0</xdr:row>
      <xdr:rowOff>122065</xdr:rowOff>
    </xdr:from>
    <xdr:to>
      <xdr:col>5</xdr:col>
      <xdr:colOff>105233</xdr:colOff>
      <xdr:row>1</xdr:row>
      <xdr:rowOff>271149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3145D424-2FD7-49C2-E77A-1B14BC41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17"/>
        <a:stretch/>
      </xdr:blipFill>
      <xdr:spPr>
        <a:xfrm rot="20762538">
          <a:off x="708861" y="122065"/>
          <a:ext cx="1072772" cy="495448"/>
        </a:xfrm>
        <a:prstGeom prst="rect">
          <a:avLst/>
        </a:prstGeom>
      </xdr:spPr>
    </xdr:pic>
    <xdr:clientData/>
  </xdr:twoCellAnchor>
  <xdr:twoCellAnchor editAs="oneCell">
    <xdr:from>
      <xdr:col>19</xdr:col>
      <xdr:colOff>4218</xdr:colOff>
      <xdr:row>42</xdr:row>
      <xdr:rowOff>114268</xdr:rowOff>
    </xdr:from>
    <xdr:to>
      <xdr:col>22</xdr:col>
      <xdr:colOff>130495</xdr:colOff>
      <xdr:row>47</xdr:row>
      <xdr:rowOff>105730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6D5D23-9412-A411-95BA-AEBA5140A3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 rot="21088673">
          <a:off x="4957218" y="9334468"/>
          <a:ext cx="900000" cy="900000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179295</xdr:colOff>
      <xdr:row>43</xdr:row>
      <xdr:rowOff>22121</xdr:rowOff>
    </xdr:from>
    <xdr:to>
      <xdr:col>9</xdr:col>
      <xdr:colOff>35859</xdr:colOff>
      <xdr:row>45</xdr:row>
      <xdr:rowOff>116717</xdr:rowOff>
    </xdr:to>
    <xdr:sp macro="" textlink="">
      <xdr:nvSpPr>
        <xdr:cNvPr id="6" name="Rectángulo: una sola esquina cortada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814DA4-2E18-ADC4-27E9-61BB820DF6C5}"/>
            </a:ext>
          </a:extLst>
        </xdr:cNvPr>
        <xdr:cNvSpPr/>
      </xdr:nvSpPr>
      <xdr:spPr>
        <a:xfrm>
          <a:off x="179295" y="9470921"/>
          <a:ext cx="2360278" cy="464710"/>
        </a:xfrm>
        <a:prstGeom prst="snip1Rect">
          <a:avLst>
            <a:gd name="adj" fmla="val 34667"/>
          </a:avLst>
        </a:prstGeom>
        <a:solidFill>
          <a:srgbClr val="00B0F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Horario personal</a:t>
          </a:r>
        </a:p>
      </xdr:txBody>
    </xdr:sp>
    <xdr:clientData/>
  </xdr:twoCellAnchor>
  <xdr:twoCellAnchor>
    <xdr:from>
      <xdr:col>8</xdr:col>
      <xdr:colOff>251013</xdr:colOff>
      <xdr:row>43</xdr:row>
      <xdr:rowOff>22121</xdr:rowOff>
    </xdr:from>
    <xdr:to>
      <xdr:col>18</xdr:col>
      <xdr:colOff>188259</xdr:colOff>
      <xdr:row>45</xdr:row>
      <xdr:rowOff>116717</xdr:rowOff>
    </xdr:to>
    <xdr:sp macro="" textlink="">
      <xdr:nvSpPr>
        <xdr:cNvPr id="7" name="Rectángulo: una sola esquina corta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AB64373-44CD-4D7D-B4E8-397354028D7C}"/>
            </a:ext>
          </a:extLst>
        </xdr:cNvPr>
        <xdr:cNvSpPr/>
      </xdr:nvSpPr>
      <xdr:spPr>
        <a:xfrm>
          <a:off x="2482584" y="9470921"/>
          <a:ext cx="2658675" cy="464710"/>
        </a:xfrm>
        <a:prstGeom prst="snip1Rect">
          <a:avLst>
            <a:gd name="adj" fmla="val 34667"/>
          </a:avLst>
        </a:prstGeom>
        <a:solidFill>
          <a:srgbClr val="FF33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>
              <a:latin typeface="Futura" panose="02020800000000000000" pitchFamily="18" charset="0"/>
              <a:ea typeface="Futura" panose="02020800000000000000" pitchFamily="18" charset="0"/>
              <a:cs typeface="Futura" panose="02020800000000000000" pitchFamily="18" charset="0"/>
            </a:rPr>
            <a:t>Calendario local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32321</xdr:colOff>
      <xdr:row>32</xdr:row>
      <xdr:rowOff>25180</xdr:rowOff>
    </xdr:from>
    <xdr:to>
      <xdr:col>22</xdr:col>
      <xdr:colOff>215556</xdr:colOff>
      <xdr:row>44</xdr:row>
      <xdr:rowOff>128903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571914-44BB-4B37-A188-38BE8008AAD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1782" y="4265876"/>
          <a:ext cx="1800000" cy="1707235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F08B-BFEB-43FC-979D-0BB36FF6DAEF}">
  <dimension ref="B1:AH42"/>
  <sheetViews>
    <sheetView showGridLines="0" showRowColHeaders="0" showRuler="0" topLeftCell="D1" zoomScaleNormal="100" zoomScalePageLayoutView="55" workbookViewId="0">
      <selection activeCell="D1" sqref="A1:XFD1048576"/>
    </sheetView>
  </sheetViews>
  <sheetFormatPr baseColWidth="10" defaultRowHeight="14.4"/>
  <cols>
    <col min="1" max="1" width="4.5546875" customWidth="1"/>
    <col min="2" max="24" width="3.77734375" customWidth="1"/>
    <col min="25" max="25" width="4.44140625" hidden="1" customWidth="1"/>
    <col min="26" max="26" width="4.5546875" hidden="1" customWidth="1"/>
    <col min="27" max="27" width="19.6640625" hidden="1" customWidth="1"/>
    <col min="28" max="32" width="9.5546875" hidden="1" customWidth="1"/>
    <col min="33" max="33" width="8.5546875" hidden="1" customWidth="1"/>
    <col min="34" max="34" width="7" hidden="1" customWidth="1"/>
    <col min="35" max="39" width="7" customWidth="1"/>
    <col min="16373" max="16373" width="0" hidden="1" customWidth="1"/>
  </cols>
  <sheetData>
    <row r="1" spans="2:33" ht="27" customHeight="1">
      <c r="C1" s="175" t="s">
        <v>70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86"/>
      <c r="Y1" s="86"/>
    </row>
    <row r="2" spans="2:33" ht="33" customHeight="1" thickBot="1">
      <c r="C2" s="169" t="s">
        <v>45</v>
      </c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</row>
    <row r="3" spans="2:33" ht="15" thickBot="1">
      <c r="B3" s="170">
        <v>45536</v>
      </c>
      <c r="C3" s="171"/>
      <c r="D3" s="171"/>
      <c r="E3" s="171"/>
      <c r="F3" s="171"/>
      <c r="G3" s="171"/>
      <c r="H3" s="172"/>
      <c r="I3" s="176"/>
      <c r="J3" s="170">
        <v>45566</v>
      </c>
      <c r="K3" s="171"/>
      <c r="L3" s="171"/>
      <c r="M3" s="171"/>
      <c r="N3" s="171"/>
      <c r="O3" s="171"/>
      <c r="P3" s="172"/>
      <c r="Q3" s="176"/>
      <c r="R3" s="170">
        <v>45597</v>
      </c>
      <c r="S3" s="171"/>
      <c r="T3" s="171"/>
      <c r="U3" s="171"/>
      <c r="V3" s="171"/>
      <c r="W3" s="171"/>
      <c r="X3" s="172"/>
      <c r="Z3" s="1"/>
    </row>
    <row r="4" spans="2:33" ht="21" customHeight="1" thickBot="1">
      <c r="B4" s="22" t="s">
        <v>0</v>
      </c>
      <c r="C4" s="23" t="s">
        <v>1</v>
      </c>
      <c r="D4" s="23" t="s">
        <v>2</v>
      </c>
      <c r="E4" s="23" t="s">
        <v>3</v>
      </c>
      <c r="F4" s="23" t="s">
        <v>4</v>
      </c>
      <c r="G4" s="23" t="s">
        <v>5</v>
      </c>
      <c r="H4" s="23" t="s">
        <v>6</v>
      </c>
      <c r="I4" s="176"/>
      <c r="J4" s="61" t="s">
        <v>0</v>
      </c>
      <c r="K4" s="24" t="s">
        <v>1</v>
      </c>
      <c r="L4" s="24" t="s">
        <v>2</v>
      </c>
      <c r="M4" s="24" t="s">
        <v>3</v>
      </c>
      <c r="N4" s="24" t="s">
        <v>4</v>
      </c>
      <c r="O4" s="23" t="s">
        <v>5</v>
      </c>
      <c r="P4" s="23" t="s">
        <v>6</v>
      </c>
      <c r="Q4" s="176"/>
      <c r="R4" s="22" t="s">
        <v>0</v>
      </c>
      <c r="S4" s="23" t="s">
        <v>1</v>
      </c>
      <c r="T4" s="23" t="s">
        <v>2</v>
      </c>
      <c r="U4" s="23" t="s">
        <v>3</v>
      </c>
      <c r="V4" s="23" t="s">
        <v>4</v>
      </c>
      <c r="W4" s="23" t="s">
        <v>5</v>
      </c>
      <c r="X4" s="23" t="s">
        <v>6</v>
      </c>
    </row>
    <row r="5" spans="2:33" ht="21" customHeight="1" thickBot="1">
      <c r="B5" s="25">
        <v>2</v>
      </c>
      <c r="C5" s="26">
        <v>3</v>
      </c>
      <c r="D5" s="26">
        <v>4</v>
      </c>
      <c r="E5" s="27">
        <v>5</v>
      </c>
      <c r="F5" s="27">
        <v>6</v>
      </c>
      <c r="G5" s="28">
        <v>7</v>
      </c>
      <c r="H5" s="28">
        <v>8</v>
      </c>
      <c r="I5" s="176"/>
      <c r="J5" s="29"/>
      <c r="K5" s="90">
        <v>1</v>
      </c>
      <c r="L5" s="90">
        <v>2</v>
      </c>
      <c r="M5" s="30">
        <v>3</v>
      </c>
      <c r="N5" s="30">
        <v>4</v>
      </c>
      <c r="O5" s="28">
        <v>5</v>
      </c>
      <c r="P5" s="28">
        <v>6</v>
      </c>
      <c r="Q5" s="176"/>
      <c r="R5" s="31"/>
      <c r="S5" s="32"/>
      <c r="T5" s="33"/>
      <c r="U5" s="27"/>
      <c r="V5" s="34">
        <v>1</v>
      </c>
      <c r="W5" s="28">
        <v>2</v>
      </c>
      <c r="X5" s="28">
        <v>3</v>
      </c>
    </row>
    <row r="6" spans="2:33" ht="21" customHeight="1" thickBot="1">
      <c r="B6" s="35">
        <v>9</v>
      </c>
      <c r="C6" s="36">
        <v>10</v>
      </c>
      <c r="D6" s="36">
        <v>11</v>
      </c>
      <c r="E6" s="36">
        <v>12</v>
      </c>
      <c r="F6" s="27">
        <v>13</v>
      </c>
      <c r="G6" s="28">
        <v>14</v>
      </c>
      <c r="H6" s="28">
        <v>15</v>
      </c>
      <c r="I6" s="176"/>
      <c r="J6" s="42">
        <v>7</v>
      </c>
      <c r="K6" s="36">
        <v>8</v>
      </c>
      <c r="L6" s="36">
        <v>9</v>
      </c>
      <c r="M6" s="36">
        <v>10</v>
      </c>
      <c r="N6" s="36">
        <v>11</v>
      </c>
      <c r="O6" s="34">
        <v>12</v>
      </c>
      <c r="P6" s="28">
        <v>13</v>
      </c>
      <c r="Q6" s="176"/>
      <c r="R6" s="48">
        <v>4</v>
      </c>
      <c r="S6" s="27">
        <v>5</v>
      </c>
      <c r="T6" s="27">
        <v>6</v>
      </c>
      <c r="U6" s="27">
        <v>7</v>
      </c>
      <c r="V6" s="27">
        <v>8</v>
      </c>
      <c r="W6" s="28">
        <v>9</v>
      </c>
      <c r="X6" s="28">
        <v>10</v>
      </c>
    </row>
    <row r="7" spans="2:33" ht="21" customHeight="1" thickBot="1">
      <c r="B7" s="35">
        <v>16</v>
      </c>
      <c r="C7" s="36">
        <v>17</v>
      </c>
      <c r="D7" s="36">
        <v>18</v>
      </c>
      <c r="E7" s="36">
        <v>19</v>
      </c>
      <c r="F7" s="36">
        <v>20</v>
      </c>
      <c r="G7" s="28">
        <v>21</v>
      </c>
      <c r="H7" s="28">
        <v>22</v>
      </c>
      <c r="I7" s="176"/>
      <c r="J7" s="48">
        <v>14</v>
      </c>
      <c r="K7" s="27">
        <v>15</v>
      </c>
      <c r="L7" s="36">
        <v>16</v>
      </c>
      <c r="M7" s="36">
        <v>17</v>
      </c>
      <c r="N7" s="36">
        <v>18</v>
      </c>
      <c r="O7" s="28">
        <v>19</v>
      </c>
      <c r="P7" s="28">
        <v>20</v>
      </c>
      <c r="Q7" s="176"/>
      <c r="R7" s="48">
        <v>11</v>
      </c>
      <c r="S7" s="27">
        <v>12</v>
      </c>
      <c r="T7" s="27">
        <v>13</v>
      </c>
      <c r="U7" s="27">
        <v>14</v>
      </c>
      <c r="V7" s="27">
        <v>15</v>
      </c>
      <c r="W7" s="28">
        <v>16</v>
      </c>
      <c r="X7" s="28">
        <v>17</v>
      </c>
    </row>
    <row r="8" spans="2:33" ht="15" thickBot="1">
      <c r="B8" s="48">
        <v>23</v>
      </c>
      <c r="C8" s="27">
        <v>24</v>
      </c>
      <c r="D8" s="27">
        <v>25</v>
      </c>
      <c r="E8" s="38">
        <v>26</v>
      </c>
      <c r="F8" s="38">
        <v>27</v>
      </c>
      <c r="G8" s="39">
        <v>28</v>
      </c>
      <c r="H8" s="39">
        <v>29</v>
      </c>
      <c r="I8" s="176"/>
      <c r="J8" s="48">
        <v>21</v>
      </c>
      <c r="K8" s="27">
        <v>22</v>
      </c>
      <c r="L8" s="27">
        <v>23</v>
      </c>
      <c r="M8" s="40">
        <v>24</v>
      </c>
      <c r="N8" s="40">
        <v>25</v>
      </c>
      <c r="O8" s="41">
        <v>26</v>
      </c>
      <c r="P8" s="41">
        <v>27</v>
      </c>
      <c r="Q8" s="176"/>
      <c r="R8" s="92">
        <v>18</v>
      </c>
      <c r="S8" s="93">
        <v>19</v>
      </c>
      <c r="T8" s="93">
        <v>20</v>
      </c>
      <c r="U8" s="93">
        <v>21</v>
      </c>
      <c r="V8" s="93">
        <v>22</v>
      </c>
      <c r="W8" s="94">
        <v>23</v>
      </c>
      <c r="X8" s="94">
        <v>24</v>
      </c>
      <c r="AA8" s="10" t="s">
        <v>36</v>
      </c>
      <c r="AB8" s="12" t="s">
        <v>9</v>
      </c>
      <c r="AC8" s="12" t="s">
        <v>10</v>
      </c>
      <c r="AD8" s="12" t="s">
        <v>13</v>
      </c>
      <c r="AE8" s="12" t="s">
        <v>12</v>
      </c>
      <c r="AF8" s="12" t="s">
        <v>14</v>
      </c>
    </row>
    <row r="9" spans="2:33" ht="18" thickBot="1">
      <c r="B9" s="37">
        <v>30</v>
      </c>
      <c r="C9" s="43"/>
      <c r="D9" s="43"/>
      <c r="E9" s="43"/>
      <c r="F9" s="43"/>
      <c r="G9" s="44"/>
      <c r="H9" s="44"/>
      <c r="I9" s="176"/>
      <c r="J9" s="60">
        <v>28</v>
      </c>
      <c r="K9" s="45">
        <v>29</v>
      </c>
      <c r="L9" s="29">
        <v>30</v>
      </c>
      <c r="M9" s="29">
        <v>31</v>
      </c>
      <c r="N9" s="46"/>
      <c r="O9" s="46"/>
      <c r="P9" s="46"/>
      <c r="Q9" s="177"/>
      <c r="R9" s="96">
        <v>25</v>
      </c>
      <c r="S9" s="96">
        <v>26</v>
      </c>
      <c r="T9" s="96">
        <v>27</v>
      </c>
      <c r="U9" s="96">
        <v>28</v>
      </c>
      <c r="V9" s="96">
        <v>29</v>
      </c>
      <c r="W9" s="97">
        <v>30</v>
      </c>
      <c r="X9" s="97">
        <v>1</v>
      </c>
      <c r="AA9" s="16">
        <v>45170</v>
      </c>
      <c r="AB9" s="11">
        <f>COUNTIF(B5:B9, "&lt;&gt;")-2</f>
        <v>3</v>
      </c>
      <c r="AC9" s="11">
        <f>COUNTIF(C5:C9, "&lt;&gt;")-1</f>
        <v>3</v>
      </c>
      <c r="AD9" s="11">
        <f>COUNTIF(D5:D9, "&lt;&gt;")-1</f>
        <v>3</v>
      </c>
      <c r="AE9" s="11">
        <f>COUNTIF(E5:E9, "&lt;&gt;")-2</f>
        <v>2</v>
      </c>
      <c r="AF9" s="11">
        <f>COUNTIF(F5:F9, "&lt;&gt;")-2</f>
        <v>2</v>
      </c>
      <c r="AG9" s="13">
        <f>SUM(AB9:AF9)</f>
        <v>13</v>
      </c>
    </row>
    <row r="10" spans="2:33" ht="18" customHeight="1">
      <c r="B10" s="160" t="s">
        <v>46</v>
      </c>
      <c r="C10" s="160"/>
      <c r="D10" s="160"/>
      <c r="E10" s="160"/>
      <c r="F10" s="160"/>
      <c r="G10" s="160"/>
      <c r="H10" s="160"/>
      <c r="I10" s="178"/>
      <c r="J10" s="174" t="s">
        <v>48</v>
      </c>
      <c r="K10" s="174"/>
      <c r="L10" s="174"/>
      <c r="M10" s="174"/>
      <c r="N10" s="174"/>
      <c r="O10" s="174"/>
      <c r="P10" s="174"/>
      <c r="Q10" s="178"/>
      <c r="R10" s="160" t="s">
        <v>50</v>
      </c>
      <c r="S10" s="160"/>
      <c r="T10" s="160"/>
      <c r="U10" s="160"/>
      <c r="V10" s="160"/>
      <c r="W10" s="160"/>
      <c r="X10" s="160"/>
      <c r="AA10" s="17">
        <v>45200</v>
      </c>
      <c r="AB10" s="2">
        <f>COUNTIF(J5:J9, "&lt;&gt;")</f>
        <v>4</v>
      </c>
      <c r="AC10" s="2">
        <f>COUNTIF(K5:K9, "&lt;&gt;")-1</f>
        <v>4</v>
      </c>
      <c r="AD10" s="2">
        <f>COUNTIF(L5:L9, "&lt;&gt;")-1</f>
        <v>4</v>
      </c>
      <c r="AE10" s="2">
        <f>COUNTIF(M5:M9, "&lt;&gt;")</f>
        <v>5</v>
      </c>
      <c r="AF10" s="2">
        <f>COUNTIF(N5:N9, "&lt;&gt;")</f>
        <v>4</v>
      </c>
      <c r="AG10" s="13">
        <f>SUM(AB10:AF10)</f>
        <v>21</v>
      </c>
    </row>
    <row r="11" spans="2:33" ht="18.75" customHeight="1" thickBot="1">
      <c r="B11" s="161" t="s">
        <v>47</v>
      </c>
      <c r="C11" s="161"/>
      <c r="D11" s="161"/>
      <c r="E11" s="161"/>
      <c r="F11" s="161"/>
      <c r="G11" s="161"/>
      <c r="H11" s="161"/>
      <c r="I11" s="178"/>
      <c r="J11" s="173" t="s">
        <v>49</v>
      </c>
      <c r="K11" s="173"/>
      <c r="L11" s="173"/>
      <c r="M11" s="173"/>
      <c r="N11" s="173"/>
      <c r="O11" s="173"/>
      <c r="P11" s="173"/>
      <c r="Q11" s="178"/>
      <c r="AA11" s="17">
        <v>45231</v>
      </c>
      <c r="AB11" s="2">
        <f>COUNTIF(R5:R9, "&lt;&gt;")</f>
        <v>4</v>
      </c>
      <c r="AC11" s="2">
        <f>COUNTIF(S5:S9, "&lt;&gt;")</f>
        <v>4</v>
      </c>
      <c r="AD11" s="2">
        <f>COUNTIF(T5:T9, "&lt;&gt;")</f>
        <v>4</v>
      </c>
      <c r="AE11" s="2">
        <f>COUNTIF(U5:U9, "&lt;&gt;")</f>
        <v>4</v>
      </c>
      <c r="AF11" s="2">
        <f>COUNTIF(V5:V10, "&lt;&gt;")-1</f>
        <v>4</v>
      </c>
      <c r="AG11" s="13">
        <f>SUM(AB11:AF11)</f>
        <v>20</v>
      </c>
    </row>
    <row r="12" spans="2:33" ht="18" thickBot="1">
      <c r="B12" s="157">
        <v>45627</v>
      </c>
      <c r="C12" s="158"/>
      <c r="D12" s="158"/>
      <c r="E12" s="158"/>
      <c r="F12" s="158"/>
      <c r="G12" s="158"/>
      <c r="H12" s="159"/>
      <c r="I12" s="178"/>
      <c r="J12" s="157">
        <v>45658</v>
      </c>
      <c r="K12" s="158"/>
      <c r="L12" s="158"/>
      <c r="M12" s="158"/>
      <c r="N12" s="158"/>
      <c r="O12" s="158"/>
      <c r="P12" s="159"/>
      <c r="Q12" s="178"/>
      <c r="R12" s="165">
        <v>45689</v>
      </c>
      <c r="S12" s="166"/>
      <c r="T12" s="166"/>
      <c r="U12" s="166"/>
      <c r="V12" s="166"/>
      <c r="W12" s="166"/>
      <c r="X12" s="167"/>
      <c r="AA12" s="17">
        <v>45261</v>
      </c>
      <c r="AB12" s="2">
        <f>COUNTIF(B14:B18, "&lt;&gt;")-2</f>
        <v>3</v>
      </c>
      <c r="AC12" s="2">
        <f>COUNTIF(C14:C18, "&lt;&gt;")-2</f>
        <v>3</v>
      </c>
      <c r="AD12" s="2">
        <f>COUNTIF(D14:D18, "&lt;&gt;")-1</f>
        <v>3</v>
      </c>
      <c r="AE12" s="2">
        <f>COUNTIF(E14:E18, "&lt;&gt;")-1</f>
        <v>3</v>
      </c>
      <c r="AF12" s="2">
        <f>COUNTIF(F14:F18, "&lt;&gt;")-2</f>
        <v>2</v>
      </c>
      <c r="AG12" s="13">
        <f>SUM(AB12:AF12)</f>
        <v>14</v>
      </c>
    </row>
    <row r="13" spans="2:33" ht="18" thickBot="1">
      <c r="B13" s="22" t="s">
        <v>0</v>
      </c>
      <c r="C13" s="23" t="s">
        <v>1</v>
      </c>
      <c r="D13" s="23" t="s">
        <v>2</v>
      </c>
      <c r="E13" s="23" t="s">
        <v>3</v>
      </c>
      <c r="F13" s="23" t="s">
        <v>4</v>
      </c>
      <c r="G13" s="23" t="s">
        <v>5</v>
      </c>
      <c r="H13" s="23" t="s">
        <v>6</v>
      </c>
      <c r="I13" s="178"/>
      <c r="J13" s="22" t="s">
        <v>0</v>
      </c>
      <c r="K13" s="23" t="s">
        <v>1</v>
      </c>
      <c r="L13" s="23" t="s">
        <v>2</v>
      </c>
      <c r="M13" s="23" t="s">
        <v>3</v>
      </c>
      <c r="N13" s="23" t="s">
        <v>4</v>
      </c>
      <c r="O13" s="23" t="s">
        <v>5</v>
      </c>
      <c r="P13" s="23" t="s">
        <v>6</v>
      </c>
      <c r="Q13" s="178"/>
      <c r="R13" s="22" t="s">
        <v>0</v>
      </c>
      <c r="S13" s="23" t="s">
        <v>1</v>
      </c>
      <c r="T13" s="23" t="s">
        <v>2</v>
      </c>
      <c r="U13" s="23" t="s">
        <v>3</v>
      </c>
      <c r="V13" s="23" t="s">
        <v>4</v>
      </c>
      <c r="W13" s="23" t="s">
        <v>5</v>
      </c>
      <c r="X13" s="23" t="s">
        <v>6</v>
      </c>
      <c r="AA13" s="17">
        <v>45292</v>
      </c>
      <c r="AB13" s="2">
        <f>COUNTIF(J14:J18, "&lt;&gt;")-1</f>
        <v>3</v>
      </c>
      <c r="AC13" s="2">
        <f>COUNTIF(K14:K18, "&lt;&gt;")</f>
        <v>4</v>
      </c>
      <c r="AD13" s="2">
        <f>COUNTIF(L14:L18, "&lt;&gt;")-1</f>
        <v>4</v>
      </c>
      <c r="AE13" s="2">
        <f>COUNTIF(M14:M18, "&lt;&gt;")-1</f>
        <v>4</v>
      </c>
      <c r="AF13" s="2">
        <f>COUNTIF(N14:N18, "&lt;&gt;")-1</f>
        <v>4</v>
      </c>
      <c r="AG13" s="13">
        <f>SUM(AB13:AF13)</f>
        <v>19</v>
      </c>
    </row>
    <row r="14" spans="2:33" ht="18" thickBot="1">
      <c r="B14" s="25">
        <v>2</v>
      </c>
      <c r="C14" s="26">
        <v>3</v>
      </c>
      <c r="D14" s="26">
        <v>4</v>
      </c>
      <c r="E14" s="27">
        <v>5</v>
      </c>
      <c r="F14" s="34">
        <v>6</v>
      </c>
      <c r="G14" s="28">
        <v>7</v>
      </c>
      <c r="H14" s="28">
        <v>8</v>
      </c>
      <c r="I14" s="178"/>
      <c r="J14" s="33"/>
      <c r="K14" s="36"/>
      <c r="L14" s="34">
        <v>1</v>
      </c>
      <c r="M14" s="47">
        <v>2</v>
      </c>
      <c r="N14" s="47">
        <v>3</v>
      </c>
      <c r="O14" s="28">
        <v>4</v>
      </c>
      <c r="P14" s="28">
        <v>5</v>
      </c>
      <c r="Q14" s="178"/>
      <c r="R14" s="31"/>
      <c r="S14" s="31"/>
      <c r="T14" s="31"/>
      <c r="U14" s="31"/>
      <c r="V14" s="27"/>
      <c r="W14" s="28">
        <v>1</v>
      </c>
      <c r="X14" s="28">
        <v>2</v>
      </c>
      <c r="AA14" s="17">
        <v>45323</v>
      </c>
      <c r="AB14" s="2">
        <f>COUNTIF(R14:R18, "&lt;&gt;")</f>
        <v>4</v>
      </c>
      <c r="AC14" s="2">
        <f>COUNTIF(S14:S18, "&lt;&gt;")</f>
        <v>4</v>
      </c>
      <c r="AD14" s="2">
        <f>COUNTIF(T14:T18, "&lt;&gt;")</f>
        <v>4</v>
      </c>
      <c r="AE14" s="2">
        <f>COUNTIF(U14:U18, "&lt;&gt;")-1</f>
        <v>3</v>
      </c>
      <c r="AF14" s="2">
        <f>COUNTIF(V14:V18, "&lt;&gt;")-1</f>
        <v>3</v>
      </c>
      <c r="AG14" s="13">
        <f t="shared" ref="AG14" si="0">SUM(AB14:AF14)</f>
        <v>18</v>
      </c>
    </row>
    <row r="15" spans="2:33" ht="18" thickBot="1">
      <c r="B15" s="48">
        <v>9</v>
      </c>
      <c r="C15" s="36">
        <v>10</v>
      </c>
      <c r="D15" s="36">
        <v>11</v>
      </c>
      <c r="E15" s="36">
        <v>12</v>
      </c>
      <c r="F15" s="36">
        <v>13</v>
      </c>
      <c r="G15" s="28">
        <v>14</v>
      </c>
      <c r="H15" s="28">
        <v>15</v>
      </c>
      <c r="I15" s="178"/>
      <c r="J15" s="49">
        <v>6</v>
      </c>
      <c r="K15" s="36">
        <v>7</v>
      </c>
      <c r="L15" s="36">
        <v>8</v>
      </c>
      <c r="M15" s="36">
        <v>9</v>
      </c>
      <c r="N15" s="36">
        <v>10</v>
      </c>
      <c r="O15" s="28">
        <v>11</v>
      </c>
      <c r="P15" s="28">
        <v>12</v>
      </c>
      <c r="Q15" s="178"/>
      <c r="R15" s="48">
        <v>3</v>
      </c>
      <c r="S15" s="27">
        <v>4</v>
      </c>
      <c r="T15" s="27">
        <v>5</v>
      </c>
      <c r="U15" s="27">
        <v>6</v>
      </c>
      <c r="V15" s="27">
        <v>7</v>
      </c>
      <c r="W15" s="28">
        <v>8</v>
      </c>
      <c r="X15" s="28">
        <v>9</v>
      </c>
      <c r="AA15" s="17">
        <v>45352</v>
      </c>
      <c r="AB15" s="2">
        <f>COUNTIF(B24:B28, "&lt;&gt;")-1</f>
        <v>4</v>
      </c>
      <c r="AC15" s="2">
        <f>COUNTIF(C24:C28, "&lt;&gt;")</f>
        <v>4</v>
      </c>
      <c r="AD15" s="2">
        <f>COUNTIF(D24:D28, "&lt;&gt;")</f>
        <v>4</v>
      </c>
      <c r="AE15" s="2">
        <f>COUNTIF(E24:E28, "&lt;&gt;")</f>
        <v>4</v>
      </c>
      <c r="AF15" s="2">
        <f>COUNTIF(F24:F28, "&lt;&gt;")-1</f>
        <v>3</v>
      </c>
      <c r="AG15" s="13">
        <f>SUM(AB15:AF15)</f>
        <v>19</v>
      </c>
    </row>
    <row r="16" spans="2:33" ht="18" thickBot="1">
      <c r="B16" s="48">
        <v>16</v>
      </c>
      <c r="C16" s="27">
        <v>17</v>
      </c>
      <c r="D16" s="27">
        <v>18</v>
      </c>
      <c r="E16" s="27">
        <v>19</v>
      </c>
      <c r="F16" s="27">
        <v>20</v>
      </c>
      <c r="G16" s="28">
        <v>21</v>
      </c>
      <c r="H16" s="28">
        <v>22</v>
      </c>
      <c r="I16" s="178"/>
      <c r="J16" s="42">
        <v>13</v>
      </c>
      <c r="K16" s="36">
        <v>14</v>
      </c>
      <c r="L16" s="36">
        <v>15</v>
      </c>
      <c r="M16" s="36">
        <v>16</v>
      </c>
      <c r="N16" s="36">
        <v>17</v>
      </c>
      <c r="O16" s="28">
        <v>18</v>
      </c>
      <c r="P16" s="28">
        <v>19</v>
      </c>
      <c r="Q16" s="178"/>
      <c r="R16" s="42">
        <v>10</v>
      </c>
      <c r="S16" s="27">
        <v>11</v>
      </c>
      <c r="T16" s="27">
        <v>12</v>
      </c>
      <c r="U16" s="27">
        <v>13</v>
      </c>
      <c r="V16" s="27">
        <v>14</v>
      </c>
      <c r="W16" s="28">
        <v>15</v>
      </c>
      <c r="X16" s="28">
        <v>16</v>
      </c>
      <c r="AA16" s="17">
        <v>45383</v>
      </c>
      <c r="AB16" s="2">
        <f>COUNTIF(J24:J28, "&lt;&gt;")-2</f>
        <v>2</v>
      </c>
      <c r="AC16" s="2">
        <f>COUNTIF(K24:K28, "&lt;&gt;")-1</f>
        <v>4</v>
      </c>
      <c r="AD16" s="2">
        <f>COUNTIF(L24:L28, "&lt;&gt;")-1</f>
        <v>4</v>
      </c>
      <c r="AE16" s="2">
        <f>COUNTIF(M24:M28, "&lt;&gt;")-1</f>
        <v>3</v>
      </c>
      <c r="AF16" s="2">
        <f>COUNTIF(N24:N28, "&lt;&gt;")-1</f>
        <v>3</v>
      </c>
      <c r="AG16" s="13">
        <f>SUM(AB16:AF16)</f>
        <v>16</v>
      </c>
    </row>
    <row r="17" spans="2:33" ht="18" thickBot="1">
      <c r="B17" s="50">
        <v>23</v>
      </c>
      <c r="C17" s="47">
        <v>24</v>
      </c>
      <c r="D17" s="34">
        <v>25</v>
      </c>
      <c r="E17" s="47">
        <v>26</v>
      </c>
      <c r="F17" s="47">
        <v>27</v>
      </c>
      <c r="G17" s="28">
        <v>28</v>
      </c>
      <c r="H17" s="28">
        <v>29</v>
      </c>
      <c r="I17" s="178"/>
      <c r="J17" s="48">
        <v>20</v>
      </c>
      <c r="K17" s="27">
        <v>21</v>
      </c>
      <c r="L17" s="27">
        <v>22</v>
      </c>
      <c r="M17" s="27">
        <v>23</v>
      </c>
      <c r="N17" s="27">
        <v>24</v>
      </c>
      <c r="O17" s="28">
        <v>25</v>
      </c>
      <c r="P17" s="28">
        <v>26</v>
      </c>
      <c r="Q17" s="178"/>
      <c r="R17" s="42">
        <v>17</v>
      </c>
      <c r="S17" s="36">
        <v>18</v>
      </c>
      <c r="T17" s="36">
        <v>19</v>
      </c>
      <c r="U17" s="27">
        <v>20</v>
      </c>
      <c r="V17" s="27">
        <v>21</v>
      </c>
      <c r="W17" s="28">
        <v>22</v>
      </c>
      <c r="X17" s="39">
        <v>23</v>
      </c>
      <c r="AA17" s="17">
        <v>45413</v>
      </c>
      <c r="AB17" s="9">
        <f>COUNTIF(R24:R28, "&lt;&gt;")</f>
        <v>4</v>
      </c>
      <c r="AC17" s="9">
        <f>COUNTIF(S24:S28, "&lt;&gt;")</f>
        <v>4</v>
      </c>
      <c r="AD17" s="9">
        <f>COUNTIF(T24:T28, "&lt;&gt;")</f>
        <v>4</v>
      </c>
      <c r="AE17" s="9">
        <f>COUNTIF(U24:U28, "&lt;&gt;")-1</f>
        <v>4</v>
      </c>
      <c r="AF17" s="9">
        <f>COUNTIF(V24:V28, "&lt;&gt;")-1</f>
        <v>4</v>
      </c>
      <c r="AG17" s="13">
        <f>SUM(AB17:AF17)</f>
        <v>20</v>
      </c>
    </row>
    <row r="18" spans="2:33" ht="18" customHeight="1" thickBot="1">
      <c r="B18" s="51">
        <v>30</v>
      </c>
      <c r="C18" s="47">
        <v>31</v>
      </c>
      <c r="D18" s="44"/>
      <c r="E18" s="44"/>
      <c r="F18" s="44"/>
      <c r="G18" s="44"/>
      <c r="H18" s="44"/>
      <c r="I18" s="178"/>
      <c r="J18" s="48">
        <v>27</v>
      </c>
      <c r="K18" s="27">
        <v>28</v>
      </c>
      <c r="L18" s="27">
        <v>29</v>
      </c>
      <c r="M18" s="52">
        <v>30</v>
      </c>
      <c r="N18" s="30">
        <v>31</v>
      </c>
      <c r="O18" s="43"/>
      <c r="P18" s="43"/>
      <c r="Q18" s="178"/>
      <c r="R18" s="53">
        <v>24</v>
      </c>
      <c r="S18" s="54">
        <v>25</v>
      </c>
      <c r="T18" s="54">
        <v>26</v>
      </c>
      <c r="U18" s="90">
        <v>27</v>
      </c>
      <c r="V18" s="55">
        <v>28</v>
      </c>
      <c r="W18" s="28">
        <v>1</v>
      </c>
      <c r="X18" s="28">
        <v>2</v>
      </c>
      <c r="AA18" s="17">
        <v>45444</v>
      </c>
      <c r="AB18" s="2">
        <f>COUNTIF(B34:B38, "&lt;&gt;")-2</f>
        <v>3</v>
      </c>
      <c r="AC18" s="2">
        <f t="shared" ref="AC18:AF18" si="1">COUNTIF(C34:C38, "&lt;&gt;")-1</f>
        <v>3</v>
      </c>
      <c r="AD18" s="2">
        <f t="shared" si="1"/>
        <v>3</v>
      </c>
      <c r="AE18" s="2">
        <f t="shared" si="1"/>
        <v>3</v>
      </c>
      <c r="AF18" s="2">
        <f t="shared" si="1"/>
        <v>3</v>
      </c>
      <c r="AG18" s="13">
        <f>SUM(AB18:AF18)</f>
        <v>15</v>
      </c>
    </row>
    <row r="19" spans="2:33" ht="18.75" customHeight="1">
      <c r="B19" s="174" t="s">
        <v>51</v>
      </c>
      <c r="C19" s="174"/>
      <c r="D19" s="174"/>
      <c r="E19" s="174"/>
      <c r="F19" s="174"/>
      <c r="G19" s="174"/>
      <c r="H19" s="174"/>
      <c r="I19" s="178"/>
      <c r="J19" s="160" t="s">
        <v>54</v>
      </c>
      <c r="K19" s="160"/>
      <c r="L19" s="160"/>
      <c r="M19" s="160"/>
      <c r="N19" s="160"/>
      <c r="O19" s="160"/>
      <c r="P19" s="160"/>
      <c r="Q19" s="178"/>
      <c r="R19" s="168" t="s">
        <v>57</v>
      </c>
      <c r="S19" s="168"/>
      <c r="T19" s="168"/>
      <c r="U19" s="168"/>
      <c r="V19" s="168"/>
      <c r="W19" s="168"/>
      <c r="X19" s="168"/>
      <c r="AA19" s="17">
        <v>45474</v>
      </c>
      <c r="AB19" s="2"/>
      <c r="AC19" s="2"/>
      <c r="AD19" s="2"/>
      <c r="AE19" s="2"/>
      <c r="AF19" s="3"/>
      <c r="AG19" s="13">
        <f>SUM(AG9:AG18)</f>
        <v>175</v>
      </c>
    </row>
    <row r="20" spans="2:33" ht="18" thickBot="1">
      <c r="B20" s="174" t="s">
        <v>52</v>
      </c>
      <c r="C20" s="174"/>
      <c r="D20" s="174"/>
      <c r="E20" s="174"/>
      <c r="F20" s="174"/>
      <c r="G20" s="174"/>
      <c r="H20" s="174"/>
      <c r="I20" s="178"/>
      <c r="J20" s="160" t="s">
        <v>55</v>
      </c>
      <c r="K20" s="160"/>
      <c r="L20" s="160"/>
      <c r="M20" s="160"/>
      <c r="N20" s="160"/>
      <c r="O20" s="160"/>
      <c r="P20" s="160"/>
      <c r="Q20" s="178"/>
      <c r="R20" s="88"/>
      <c r="S20" s="88"/>
      <c r="T20" s="88"/>
      <c r="U20" s="88"/>
      <c r="V20" s="88"/>
      <c r="W20" s="88"/>
      <c r="X20" s="88"/>
      <c r="AA20" s="18">
        <v>45505</v>
      </c>
      <c r="AB20" s="4"/>
      <c r="AC20" s="4"/>
      <c r="AD20" s="4"/>
      <c r="AE20" s="4"/>
      <c r="AF20" s="5"/>
    </row>
    <row r="21" spans="2:33" ht="15.6" customHeight="1" thickBot="1">
      <c r="B21" s="173" t="s">
        <v>53</v>
      </c>
      <c r="C21" s="173"/>
      <c r="D21" s="173"/>
      <c r="E21" s="173"/>
      <c r="F21" s="173"/>
      <c r="G21" s="173"/>
      <c r="H21" s="173"/>
      <c r="I21" s="178"/>
      <c r="J21" s="161" t="s">
        <v>56</v>
      </c>
      <c r="K21" s="161"/>
      <c r="L21" s="161"/>
      <c r="M21" s="161"/>
      <c r="N21" s="161"/>
      <c r="O21" s="161"/>
      <c r="P21" s="161"/>
      <c r="Q21" s="178"/>
      <c r="R21" s="89"/>
      <c r="S21" s="89"/>
      <c r="T21" s="89"/>
      <c r="U21" s="89"/>
      <c r="V21" s="89"/>
      <c r="W21" s="89"/>
      <c r="X21" s="89"/>
      <c r="AA21" s="14"/>
    </row>
    <row r="22" spans="2:33" ht="15" thickBot="1">
      <c r="B22" s="157">
        <v>45717</v>
      </c>
      <c r="C22" s="158"/>
      <c r="D22" s="158"/>
      <c r="E22" s="158"/>
      <c r="F22" s="158"/>
      <c r="G22" s="158"/>
      <c r="H22" s="159"/>
      <c r="I22" s="178"/>
      <c r="J22" s="157">
        <v>45748</v>
      </c>
      <c r="K22" s="158"/>
      <c r="L22" s="158"/>
      <c r="M22" s="158"/>
      <c r="N22" s="158"/>
      <c r="O22" s="158"/>
      <c r="P22" s="159"/>
      <c r="Q22" s="178"/>
      <c r="R22" s="157">
        <v>45778</v>
      </c>
      <c r="S22" s="158"/>
      <c r="T22" s="158"/>
      <c r="U22" s="158"/>
      <c r="V22" s="158"/>
      <c r="W22" s="158"/>
      <c r="X22" s="159"/>
      <c r="AA22" s="154" t="s">
        <v>43</v>
      </c>
      <c r="AB22" s="155"/>
      <c r="AC22" s="15"/>
    </row>
    <row r="23" spans="2:33" ht="15.75" customHeight="1" thickBot="1">
      <c r="B23" s="22" t="s">
        <v>0</v>
      </c>
      <c r="C23" s="23" t="s">
        <v>1</v>
      </c>
      <c r="D23" s="23" t="s">
        <v>2</v>
      </c>
      <c r="E23" s="23" t="s">
        <v>3</v>
      </c>
      <c r="F23" s="23" t="s">
        <v>4</v>
      </c>
      <c r="G23" s="23" t="s">
        <v>5</v>
      </c>
      <c r="H23" s="23" t="s">
        <v>6</v>
      </c>
      <c r="I23" s="178"/>
      <c r="J23" s="22" t="s">
        <v>0</v>
      </c>
      <c r="K23" s="23" t="s">
        <v>1</v>
      </c>
      <c r="L23" s="23" t="s">
        <v>2</v>
      </c>
      <c r="M23" s="23" t="s">
        <v>3</v>
      </c>
      <c r="N23" s="23" t="s">
        <v>4</v>
      </c>
      <c r="O23" s="23" t="s">
        <v>5</v>
      </c>
      <c r="P23" s="23" t="s">
        <v>6</v>
      </c>
      <c r="Q23" s="178"/>
      <c r="R23" s="22" t="s">
        <v>0</v>
      </c>
      <c r="S23" s="23" t="s">
        <v>1</v>
      </c>
      <c r="T23" s="23" t="s">
        <v>2</v>
      </c>
      <c r="U23" s="23" t="s">
        <v>3</v>
      </c>
      <c r="V23" s="23" t="s">
        <v>4</v>
      </c>
      <c r="W23" s="23" t="s">
        <v>5</v>
      </c>
      <c r="X23" s="23" t="s">
        <v>6</v>
      </c>
      <c r="AA23" s="6" t="s">
        <v>9</v>
      </c>
      <c r="AB23" s="8">
        <f>SUM(AB9:AB18)</f>
        <v>34</v>
      </c>
    </row>
    <row r="24" spans="2:33" ht="15" thickBot="1">
      <c r="B24" s="56">
        <v>3</v>
      </c>
      <c r="C24" s="26">
        <v>4</v>
      </c>
      <c r="D24" s="57">
        <v>5</v>
      </c>
      <c r="E24" s="36">
        <v>6</v>
      </c>
      <c r="F24" s="36">
        <v>7</v>
      </c>
      <c r="G24" s="28">
        <v>8</v>
      </c>
      <c r="H24" s="28">
        <v>9</v>
      </c>
      <c r="I24" s="178"/>
      <c r="J24" s="58"/>
      <c r="K24" s="57">
        <v>1</v>
      </c>
      <c r="L24" s="57">
        <v>2</v>
      </c>
      <c r="M24" s="57">
        <v>3</v>
      </c>
      <c r="N24" s="36">
        <v>4</v>
      </c>
      <c r="O24" s="28">
        <v>5</v>
      </c>
      <c r="P24" s="28">
        <v>6</v>
      </c>
      <c r="Q24" s="178"/>
      <c r="R24" s="33"/>
      <c r="S24" s="31"/>
      <c r="T24" s="36"/>
      <c r="U24" s="34">
        <v>1</v>
      </c>
      <c r="V24" s="47">
        <v>2</v>
      </c>
      <c r="W24" s="28">
        <v>3</v>
      </c>
      <c r="X24" s="28">
        <v>4</v>
      </c>
      <c r="AA24" s="6" t="s">
        <v>10</v>
      </c>
      <c r="AB24" s="8">
        <f>SUM(AC9:AC18)</f>
        <v>37</v>
      </c>
    </row>
    <row r="25" spans="2:33" ht="15" thickBot="1">
      <c r="B25" s="48">
        <v>10</v>
      </c>
      <c r="C25" s="27">
        <v>11</v>
      </c>
      <c r="D25" s="27">
        <v>12</v>
      </c>
      <c r="E25" s="36">
        <v>13</v>
      </c>
      <c r="F25" s="36">
        <v>14</v>
      </c>
      <c r="G25" s="28">
        <v>15</v>
      </c>
      <c r="H25" s="28">
        <v>16</v>
      </c>
      <c r="I25" s="178"/>
      <c r="J25" s="42">
        <v>7</v>
      </c>
      <c r="K25" s="36">
        <v>8</v>
      </c>
      <c r="L25" s="36">
        <v>9</v>
      </c>
      <c r="M25" s="36">
        <v>10</v>
      </c>
      <c r="N25" s="36">
        <v>11</v>
      </c>
      <c r="O25" s="28">
        <v>12</v>
      </c>
      <c r="P25" s="28">
        <v>13</v>
      </c>
      <c r="Q25" s="178"/>
      <c r="R25" s="42">
        <v>5</v>
      </c>
      <c r="S25" s="27">
        <v>6</v>
      </c>
      <c r="T25" s="27">
        <v>7</v>
      </c>
      <c r="U25" s="27">
        <v>8</v>
      </c>
      <c r="V25" s="27">
        <v>9</v>
      </c>
      <c r="W25" s="28">
        <v>10</v>
      </c>
      <c r="X25" s="28">
        <v>11</v>
      </c>
      <c r="AA25" s="6" t="s">
        <v>11</v>
      </c>
      <c r="AB25" s="8">
        <f>SUM(AD9:AD18)</f>
        <v>37</v>
      </c>
    </row>
    <row r="26" spans="2:33" ht="15" thickBot="1">
      <c r="B26" s="42">
        <v>17</v>
      </c>
      <c r="C26" s="27">
        <v>18</v>
      </c>
      <c r="D26" s="27">
        <v>19</v>
      </c>
      <c r="E26" s="27">
        <v>20</v>
      </c>
      <c r="F26" s="38">
        <v>21</v>
      </c>
      <c r="G26" s="28">
        <v>22</v>
      </c>
      <c r="H26" s="28">
        <v>23</v>
      </c>
      <c r="I26" s="178"/>
      <c r="J26" s="50">
        <v>14</v>
      </c>
      <c r="K26" s="47">
        <v>15</v>
      </c>
      <c r="L26" s="47">
        <v>16</v>
      </c>
      <c r="M26" s="34">
        <v>17</v>
      </c>
      <c r="N26" s="34">
        <v>18</v>
      </c>
      <c r="O26" s="28">
        <v>19</v>
      </c>
      <c r="P26" s="28">
        <v>20</v>
      </c>
      <c r="Q26" s="178"/>
      <c r="R26" s="48">
        <v>12</v>
      </c>
      <c r="S26" s="27">
        <v>13</v>
      </c>
      <c r="T26" s="59">
        <v>14</v>
      </c>
      <c r="U26" s="27">
        <v>15</v>
      </c>
      <c r="V26" s="27">
        <v>16</v>
      </c>
      <c r="W26" s="28">
        <v>17</v>
      </c>
      <c r="X26" s="28">
        <v>18</v>
      </c>
      <c r="AA26" s="6" t="s">
        <v>12</v>
      </c>
      <c r="AB26" s="8">
        <f>SUM(AE9:AE18)</f>
        <v>35</v>
      </c>
    </row>
    <row r="27" spans="2:33" ht="15" thickBot="1">
      <c r="B27" s="48">
        <v>24</v>
      </c>
      <c r="C27" s="27">
        <v>25</v>
      </c>
      <c r="D27" s="27">
        <v>26</v>
      </c>
      <c r="E27" s="27">
        <v>27</v>
      </c>
      <c r="F27" s="27">
        <v>28</v>
      </c>
      <c r="G27" s="28">
        <v>29</v>
      </c>
      <c r="H27" s="28">
        <v>30</v>
      </c>
      <c r="I27" s="178"/>
      <c r="J27" s="49">
        <v>21</v>
      </c>
      <c r="K27" s="27">
        <v>22</v>
      </c>
      <c r="L27" s="36">
        <v>23</v>
      </c>
      <c r="M27" s="36">
        <v>24</v>
      </c>
      <c r="N27" s="36">
        <v>25</v>
      </c>
      <c r="O27" s="28">
        <v>26</v>
      </c>
      <c r="P27" s="28">
        <v>27</v>
      </c>
      <c r="Q27" s="178"/>
      <c r="R27" s="48">
        <v>19</v>
      </c>
      <c r="S27" s="27">
        <v>20</v>
      </c>
      <c r="T27" s="27">
        <v>21</v>
      </c>
      <c r="U27" s="27">
        <v>22</v>
      </c>
      <c r="V27" s="27">
        <v>23</v>
      </c>
      <c r="W27" s="28">
        <v>24</v>
      </c>
      <c r="X27" s="28">
        <v>25</v>
      </c>
      <c r="AA27" s="6" t="s">
        <v>14</v>
      </c>
      <c r="AB27" s="8">
        <f>SUM(AF9:AF18)</f>
        <v>32</v>
      </c>
    </row>
    <row r="28" spans="2:33" ht="15" customHeight="1" thickBot="1">
      <c r="B28" s="95">
        <v>31</v>
      </c>
      <c r="C28" s="44"/>
      <c r="D28" s="44"/>
      <c r="E28" s="44"/>
      <c r="F28" s="44"/>
      <c r="G28" s="44"/>
      <c r="H28" s="44"/>
      <c r="I28" s="178"/>
      <c r="J28" s="48">
        <v>28</v>
      </c>
      <c r="K28" s="27">
        <v>29</v>
      </c>
      <c r="L28" s="29">
        <v>30</v>
      </c>
      <c r="M28" s="44"/>
      <c r="N28" s="44"/>
      <c r="O28" s="44"/>
      <c r="P28" s="44"/>
      <c r="Q28" s="178"/>
      <c r="R28" s="60">
        <v>26</v>
      </c>
      <c r="S28" s="45">
        <v>27</v>
      </c>
      <c r="T28" s="45">
        <v>28</v>
      </c>
      <c r="U28" s="30">
        <v>29</v>
      </c>
      <c r="V28" s="30">
        <v>30</v>
      </c>
      <c r="W28" s="28">
        <v>31</v>
      </c>
      <c r="X28" s="28">
        <v>1</v>
      </c>
      <c r="AA28" s="6"/>
      <c r="AB28" s="8"/>
    </row>
    <row r="29" spans="2:33" ht="17.399999999999999" customHeight="1" thickBot="1">
      <c r="B29" s="156" t="s">
        <v>58</v>
      </c>
      <c r="C29" s="156"/>
      <c r="D29" s="156"/>
      <c r="E29" s="156"/>
      <c r="F29" s="156"/>
      <c r="G29" s="156"/>
      <c r="H29" s="156"/>
      <c r="I29" s="178"/>
      <c r="J29" s="156" t="s">
        <v>59</v>
      </c>
      <c r="K29" s="156"/>
      <c r="L29" s="156"/>
      <c r="M29" s="156"/>
      <c r="N29" s="156"/>
      <c r="O29" s="156"/>
      <c r="P29" s="156"/>
      <c r="Q29" s="178"/>
      <c r="R29" s="160" t="s">
        <v>62</v>
      </c>
      <c r="S29" s="160"/>
      <c r="T29" s="160"/>
      <c r="U29" s="160"/>
      <c r="V29" s="160"/>
      <c r="W29" s="160"/>
      <c r="X29" s="160"/>
      <c r="AA29" s="7" t="s">
        <v>15</v>
      </c>
      <c r="AB29" s="19">
        <f>SUM(AB23:AB27)</f>
        <v>175</v>
      </c>
    </row>
    <row r="30" spans="2:33" ht="12.6" customHeight="1" thickBot="1">
      <c r="I30" s="178"/>
      <c r="J30" s="156" t="s">
        <v>60</v>
      </c>
      <c r="K30" s="156"/>
      <c r="L30" s="156"/>
      <c r="M30" s="156"/>
      <c r="N30" s="156"/>
      <c r="O30" s="156"/>
      <c r="P30" s="156"/>
      <c r="Q30" s="178"/>
      <c r="R30" s="160" t="s">
        <v>63</v>
      </c>
      <c r="S30" s="161"/>
      <c r="T30" s="161"/>
      <c r="U30" s="161"/>
      <c r="V30" s="161"/>
      <c r="W30" s="161"/>
      <c r="X30" s="160"/>
    </row>
    <row r="31" spans="2:33" ht="12.6" customHeight="1" thickBot="1">
      <c r="I31" s="178"/>
      <c r="J31" s="156" t="s">
        <v>61</v>
      </c>
      <c r="K31" s="156"/>
      <c r="L31" s="156"/>
      <c r="M31" s="156"/>
      <c r="N31" s="156"/>
      <c r="O31" s="156"/>
      <c r="P31" s="156"/>
      <c r="Q31" s="178"/>
      <c r="R31" s="98"/>
      <c r="S31" s="99"/>
      <c r="T31" s="99"/>
      <c r="U31" s="99"/>
      <c r="V31" s="99"/>
      <c r="W31" s="99"/>
      <c r="X31" s="98"/>
    </row>
    <row r="32" spans="2:33" ht="15" thickBot="1">
      <c r="B32" s="157">
        <v>45809</v>
      </c>
      <c r="C32" s="158"/>
      <c r="D32" s="158"/>
      <c r="E32" s="158"/>
      <c r="F32" s="158"/>
      <c r="G32" s="158"/>
      <c r="H32" s="159"/>
      <c r="I32" s="178"/>
      <c r="J32" s="157">
        <v>45839</v>
      </c>
      <c r="K32" s="158"/>
      <c r="L32" s="158"/>
      <c r="M32" s="158"/>
      <c r="N32" s="158"/>
      <c r="O32" s="158"/>
      <c r="P32" s="159"/>
      <c r="Q32" s="178"/>
      <c r="R32" s="162">
        <v>45870</v>
      </c>
      <c r="S32" s="163"/>
      <c r="T32" s="163"/>
      <c r="U32" s="163"/>
      <c r="V32" s="163"/>
      <c r="W32" s="163"/>
      <c r="X32" s="164"/>
    </row>
    <row r="33" spans="2:24" ht="15" thickBot="1">
      <c r="B33" s="22" t="s">
        <v>0</v>
      </c>
      <c r="C33" s="23" t="s">
        <v>1</v>
      </c>
      <c r="D33" s="23" t="s">
        <v>2</v>
      </c>
      <c r="E33" s="23" t="s">
        <v>3</v>
      </c>
      <c r="F33" s="23" t="s">
        <v>4</v>
      </c>
      <c r="G33" s="23" t="s">
        <v>5</v>
      </c>
      <c r="H33" s="23" t="s">
        <v>6</v>
      </c>
      <c r="I33" s="178"/>
      <c r="J33" s="61" t="s">
        <v>0</v>
      </c>
      <c r="K33" s="24" t="s">
        <v>1</v>
      </c>
      <c r="L33" s="24" t="s">
        <v>2</v>
      </c>
      <c r="M33" s="24" t="s">
        <v>3</v>
      </c>
      <c r="N33" s="24" t="s">
        <v>4</v>
      </c>
      <c r="O33" s="23" t="s">
        <v>5</v>
      </c>
      <c r="P33" s="23" t="s">
        <v>6</v>
      </c>
      <c r="Q33" s="178"/>
      <c r="R33" s="22" t="s">
        <v>0</v>
      </c>
      <c r="S33" s="23" t="s">
        <v>1</v>
      </c>
      <c r="T33" s="23" t="s">
        <v>2</v>
      </c>
      <c r="U33" s="23" t="s">
        <v>3</v>
      </c>
      <c r="V33" s="23" t="s">
        <v>4</v>
      </c>
      <c r="W33" s="23" t="s">
        <v>5</v>
      </c>
      <c r="X33" s="23" t="s">
        <v>6</v>
      </c>
    </row>
    <row r="34" spans="2:24" ht="15" thickBot="1">
      <c r="B34" s="25">
        <v>2</v>
      </c>
      <c r="C34" s="26">
        <v>3</v>
      </c>
      <c r="D34" s="26">
        <v>4</v>
      </c>
      <c r="E34" s="26">
        <v>5</v>
      </c>
      <c r="F34" s="27">
        <v>6</v>
      </c>
      <c r="G34" s="28">
        <v>7</v>
      </c>
      <c r="H34" s="28">
        <v>8</v>
      </c>
      <c r="I34" s="178"/>
      <c r="J34" s="62"/>
      <c r="K34" s="63">
        <v>1</v>
      </c>
      <c r="L34" s="63">
        <v>2</v>
      </c>
      <c r="M34" s="63">
        <v>3</v>
      </c>
      <c r="N34" s="63">
        <v>4</v>
      </c>
      <c r="O34" s="64">
        <v>5</v>
      </c>
      <c r="P34" s="64">
        <v>6</v>
      </c>
      <c r="Q34" s="178"/>
      <c r="R34" s="65"/>
      <c r="S34" s="65"/>
      <c r="T34" s="65"/>
      <c r="U34" s="66"/>
      <c r="V34" s="67">
        <v>1</v>
      </c>
      <c r="W34" s="64">
        <v>2</v>
      </c>
      <c r="X34" s="64">
        <v>3</v>
      </c>
    </row>
    <row r="35" spans="2:24" ht="15" thickBot="1">
      <c r="B35" s="49">
        <v>9</v>
      </c>
      <c r="C35" s="27">
        <v>10</v>
      </c>
      <c r="D35" s="27">
        <v>11</v>
      </c>
      <c r="E35" s="36">
        <v>12</v>
      </c>
      <c r="F35" s="36">
        <v>13</v>
      </c>
      <c r="G35" s="28">
        <v>14</v>
      </c>
      <c r="H35" s="28">
        <v>15</v>
      </c>
      <c r="I35" s="178"/>
      <c r="J35" s="68">
        <v>7</v>
      </c>
      <c r="K35" s="67">
        <v>8</v>
      </c>
      <c r="L35" s="67">
        <v>9</v>
      </c>
      <c r="M35" s="67">
        <v>10</v>
      </c>
      <c r="N35" s="67">
        <v>11</v>
      </c>
      <c r="O35" s="64">
        <v>12</v>
      </c>
      <c r="P35" s="64">
        <v>13</v>
      </c>
      <c r="Q35" s="178"/>
      <c r="R35" s="68">
        <v>4</v>
      </c>
      <c r="S35" s="67">
        <v>5</v>
      </c>
      <c r="T35" s="67">
        <v>6</v>
      </c>
      <c r="U35" s="67">
        <v>7</v>
      </c>
      <c r="V35" s="67">
        <v>8</v>
      </c>
      <c r="W35" s="64">
        <v>9</v>
      </c>
      <c r="X35" s="64">
        <v>10</v>
      </c>
    </row>
    <row r="36" spans="2:24" s="20" customFormat="1" ht="14.25" customHeight="1" thickBot="1">
      <c r="B36" s="42">
        <v>16</v>
      </c>
      <c r="C36" s="36">
        <v>17</v>
      </c>
      <c r="D36" s="36">
        <v>18</v>
      </c>
      <c r="E36" s="36">
        <v>19</v>
      </c>
      <c r="F36" s="36">
        <v>20</v>
      </c>
      <c r="G36" s="28">
        <v>21</v>
      </c>
      <c r="H36" s="28">
        <v>22</v>
      </c>
      <c r="I36" s="178"/>
      <c r="J36" s="68">
        <v>14</v>
      </c>
      <c r="K36" s="67">
        <v>15</v>
      </c>
      <c r="L36" s="67">
        <v>16</v>
      </c>
      <c r="M36" s="67">
        <v>17</v>
      </c>
      <c r="N36" s="67">
        <v>18</v>
      </c>
      <c r="O36" s="64">
        <v>19</v>
      </c>
      <c r="P36" s="64">
        <v>20</v>
      </c>
      <c r="Q36" s="178"/>
      <c r="R36" s="68">
        <v>11</v>
      </c>
      <c r="S36" s="67">
        <v>12</v>
      </c>
      <c r="T36" s="67">
        <v>13</v>
      </c>
      <c r="U36" s="69">
        <v>14</v>
      </c>
      <c r="V36" s="34">
        <v>15</v>
      </c>
      <c r="W36" s="64">
        <v>16</v>
      </c>
      <c r="X36" s="64">
        <v>17</v>
      </c>
    </row>
    <row r="37" spans="2:24" s="20" customFormat="1" ht="14.25" customHeight="1" thickBot="1">
      <c r="B37" s="35">
        <v>23</v>
      </c>
      <c r="C37" s="36">
        <v>24</v>
      </c>
      <c r="D37" s="36">
        <v>25</v>
      </c>
      <c r="E37" s="36">
        <v>26</v>
      </c>
      <c r="F37" s="70">
        <v>27</v>
      </c>
      <c r="G37" s="28">
        <v>28</v>
      </c>
      <c r="H37" s="28">
        <v>29</v>
      </c>
      <c r="I37" s="178"/>
      <c r="J37" s="68">
        <v>21</v>
      </c>
      <c r="K37" s="67">
        <v>22</v>
      </c>
      <c r="L37" s="67">
        <v>23</v>
      </c>
      <c r="M37" s="71">
        <v>24</v>
      </c>
      <c r="N37" s="71">
        <v>25</v>
      </c>
      <c r="O37" s="72">
        <v>26</v>
      </c>
      <c r="P37" s="72">
        <v>27</v>
      </c>
      <c r="Q37" s="178"/>
      <c r="R37" s="68">
        <v>18</v>
      </c>
      <c r="S37" s="67">
        <v>19</v>
      </c>
      <c r="T37" s="67">
        <v>20</v>
      </c>
      <c r="U37" s="67">
        <v>21</v>
      </c>
      <c r="V37" s="67">
        <v>22</v>
      </c>
      <c r="W37" s="64">
        <v>23</v>
      </c>
      <c r="X37" s="64">
        <v>24</v>
      </c>
    </row>
    <row r="38" spans="2:24" s="20" customFormat="1" ht="14.25" customHeight="1" thickBot="1">
      <c r="B38" s="73">
        <v>30</v>
      </c>
      <c r="C38" s="44"/>
      <c r="D38" s="44"/>
      <c r="E38" s="44"/>
      <c r="F38" s="44"/>
      <c r="G38" s="44"/>
      <c r="H38" s="44"/>
      <c r="I38" s="178"/>
      <c r="J38" s="68">
        <v>28</v>
      </c>
      <c r="K38" s="67">
        <v>29</v>
      </c>
      <c r="L38" s="74">
        <v>30</v>
      </c>
      <c r="M38" s="63">
        <v>31</v>
      </c>
      <c r="N38" s="75"/>
      <c r="O38" s="75"/>
      <c r="P38" s="75"/>
      <c r="Q38" s="178"/>
      <c r="R38" s="76">
        <v>25</v>
      </c>
      <c r="S38" s="77">
        <v>26</v>
      </c>
      <c r="T38" s="71">
        <v>27</v>
      </c>
      <c r="U38" s="71">
        <v>28</v>
      </c>
      <c r="V38" s="78">
        <v>29</v>
      </c>
      <c r="W38" s="79">
        <v>30</v>
      </c>
      <c r="X38" s="80">
        <v>31</v>
      </c>
    </row>
    <row r="39" spans="2:24" s="20" customFormat="1" ht="14.25" customHeight="1">
      <c r="B39" s="150" t="s">
        <v>67</v>
      </c>
      <c r="C39" s="150"/>
      <c r="D39" s="150"/>
      <c r="E39" s="150"/>
      <c r="F39" s="150"/>
      <c r="G39" s="150"/>
      <c r="H39" s="150"/>
      <c r="I39" s="87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</row>
    <row r="40" spans="2:24" ht="15.6" customHeight="1">
      <c r="B40" s="150" t="s">
        <v>68</v>
      </c>
      <c r="C40" s="150"/>
      <c r="D40" s="150"/>
      <c r="E40" s="150"/>
      <c r="F40" s="150"/>
      <c r="G40" s="150"/>
      <c r="H40" s="150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</row>
    <row r="41" spans="2:24" ht="14.4" customHeight="1">
      <c r="B41" s="150" t="s">
        <v>69</v>
      </c>
      <c r="C41" s="150"/>
      <c r="D41" s="150"/>
      <c r="E41" s="150"/>
      <c r="F41" s="150"/>
      <c r="G41" s="150"/>
      <c r="H41" s="150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</row>
    <row r="42" spans="2:24" ht="21.6" customHeight="1">
      <c r="B42" s="81"/>
      <c r="C42" s="151" t="s">
        <v>7</v>
      </c>
      <c r="D42" s="151"/>
      <c r="E42" s="151"/>
      <c r="F42" s="151"/>
      <c r="G42" s="151"/>
      <c r="H42" s="83"/>
      <c r="I42" s="151" t="s">
        <v>64</v>
      </c>
      <c r="J42" s="151"/>
      <c r="K42" s="151"/>
      <c r="L42" s="152"/>
      <c r="M42" s="84"/>
      <c r="N42" s="151" t="s">
        <v>65</v>
      </c>
      <c r="O42" s="151"/>
      <c r="P42" s="151"/>
      <c r="Q42" s="152"/>
      <c r="R42" s="85"/>
      <c r="S42" s="151" t="s">
        <v>8</v>
      </c>
      <c r="T42" s="151"/>
      <c r="U42" s="152"/>
      <c r="V42" s="82"/>
      <c r="W42" s="153" t="s">
        <v>66</v>
      </c>
      <c r="X42" s="153"/>
    </row>
  </sheetData>
  <sheetProtection algorithmName="SHA-512" hashValue="9OqoB898mY7Xh3h7DTd24BzIHOiP0SoJZZBN+rZxO4SsgTct8fpGFKNVyIU0GRpKwsdV/IFZOo1iLPLLdLqR2A==" saltValue="1ab3lGrdJn87Bc7ME3Cobw==" spinCount="100000" sheet="1" objects="1" scenarios="1"/>
  <mergeCells count="45">
    <mergeCell ref="C1:W1"/>
    <mergeCell ref="B3:H3"/>
    <mergeCell ref="I3:I9"/>
    <mergeCell ref="Q3:Q9"/>
    <mergeCell ref="R29:X29"/>
    <mergeCell ref="B19:H19"/>
    <mergeCell ref="B10:H10"/>
    <mergeCell ref="I10:I38"/>
    <mergeCell ref="Q10:Q38"/>
    <mergeCell ref="B21:H21"/>
    <mergeCell ref="B22:H22"/>
    <mergeCell ref="J21:P21"/>
    <mergeCell ref="B29:H29"/>
    <mergeCell ref="J12:P12"/>
    <mergeCell ref="B32:H32"/>
    <mergeCell ref="B39:H39"/>
    <mergeCell ref="R10:X10"/>
    <mergeCell ref="R12:X12"/>
    <mergeCell ref="R19:X19"/>
    <mergeCell ref="C2:Y2"/>
    <mergeCell ref="J3:P3"/>
    <mergeCell ref="R3:X3"/>
    <mergeCell ref="J19:P19"/>
    <mergeCell ref="R22:X22"/>
    <mergeCell ref="J11:P11"/>
    <mergeCell ref="J22:P22"/>
    <mergeCell ref="J10:P10"/>
    <mergeCell ref="B11:H11"/>
    <mergeCell ref="B12:H12"/>
    <mergeCell ref="B20:H20"/>
    <mergeCell ref="J20:P20"/>
    <mergeCell ref="S42:U42"/>
    <mergeCell ref="W42:X42"/>
    <mergeCell ref="AA22:AB22"/>
    <mergeCell ref="J29:P29"/>
    <mergeCell ref="J32:P32"/>
    <mergeCell ref="R30:X30"/>
    <mergeCell ref="J31:P31"/>
    <mergeCell ref="R32:X32"/>
    <mergeCell ref="J30:P30"/>
    <mergeCell ref="B40:H40"/>
    <mergeCell ref="B41:H41"/>
    <mergeCell ref="C42:G42"/>
    <mergeCell ref="I42:L42"/>
    <mergeCell ref="N42:Q42"/>
  </mergeCells>
  <pageMargins left="0.11811023622047245" right="0.11811023622047245" top="0.35433070866141736" bottom="0.35433070866141736" header="0.19685039370078741" footer="0.19685039370078741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8D-1DE8-4F09-9ABA-FD2A17E112DA}">
  <dimension ref="B1:Y48"/>
  <sheetViews>
    <sheetView showGridLines="0" showRowColHeaders="0" tabSelected="1" topLeftCell="A10" zoomScale="115" zoomScaleNormal="115" workbookViewId="0">
      <selection activeCell="N37" sqref="N37"/>
    </sheetView>
  </sheetViews>
  <sheetFormatPr baseColWidth="10" defaultColWidth="11.44140625" defaultRowHeight="10.199999999999999"/>
  <cols>
    <col min="1" max="1" width="1.44140625" style="101" customWidth="1"/>
    <col min="2" max="4" width="4.6640625" style="101" customWidth="1"/>
    <col min="5" max="5" width="12.6640625" style="101" customWidth="1"/>
    <col min="6" max="6" width="1.6640625" style="101" customWidth="1"/>
    <col min="7" max="9" width="4.6640625" style="101" customWidth="1"/>
    <col min="10" max="10" width="12.6640625" style="101" customWidth="1"/>
    <col min="11" max="11" width="1.6640625" style="101" customWidth="1"/>
    <col min="12" max="13" width="4.6640625" style="101" customWidth="1"/>
    <col min="14" max="14" width="5.77734375" style="101" customWidth="1"/>
    <col min="15" max="15" width="12.6640625" style="101" customWidth="1"/>
    <col min="16" max="16" width="1.6640625" style="101" customWidth="1"/>
    <col min="17" max="19" width="4.6640625" style="101" customWidth="1"/>
    <col min="20" max="20" width="12.6640625" style="101" customWidth="1"/>
    <col min="21" max="21" width="1.6640625" style="101" customWidth="1"/>
    <col min="22" max="24" width="4.6640625" style="101" customWidth="1"/>
    <col min="25" max="25" width="12.6640625" style="101" customWidth="1"/>
    <col min="26" max="16384" width="11.44140625" style="101"/>
  </cols>
  <sheetData>
    <row r="1" spans="2:25" s="21" customFormat="1">
      <c r="B1" s="183" t="s">
        <v>9</v>
      </c>
      <c r="C1" s="183"/>
      <c r="D1" s="183"/>
      <c r="E1" s="183"/>
      <c r="G1" s="183" t="s">
        <v>10</v>
      </c>
      <c r="H1" s="183"/>
      <c r="I1" s="183"/>
      <c r="J1" s="183"/>
      <c r="L1" s="183" t="s">
        <v>11</v>
      </c>
      <c r="M1" s="183"/>
      <c r="N1" s="183"/>
      <c r="O1" s="183"/>
      <c r="Q1" s="183" t="s">
        <v>12</v>
      </c>
      <c r="R1" s="183"/>
      <c r="S1" s="183"/>
      <c r="T1" s="183"/>
      <c r="V1" s="183" t="s">
        <v>14</v>
      </c>
      <c r="W1" s="183"/>
      <c r="X1" s="183"/>
      <c r="Y1" s="183"/>
    </row>
    <row r="2" spans="2:25" s="100" customFormat="1">
      <c r="B2" s="184" t="s">
        <v>22</v>
      </c>
      <c r="C2" s="184"/>
      <c r="D2" s="184"/>
      <c r="E2" s="184"/>
      <c r="G2" s="184" t="s">
        <v>22</v>
      </c>
      <c r="H2" s="184"/>
      <c r="I2" s="184"/>
      <c r="J2" s="184"/>
      <c r="L2" s="184" t="s">
        <v>22</v>
      </c>
      <c r="M2" s="184"/>
      <c r="N2" s="184"/>
      <c r="O2" s="184"/>
      <c r="Q2" s="184" t="s">
        <v>22</v>
      </c>
      <c r="R2" s="184"/>
      <c r="S2" s="184"/>
      <c r="T2" s="184"/>
      <c r="V2" s="184" t="s">
        <v>22</v>
      </c>
      <c r="W2" s="184"/>
      <c r="X2" s="184"/>
      <c r="Y2" s="184"/>
    </row>
    <row r="3" spans="2:25">
      <c r="B3" s="102" t="s">
        <v>16</v>
      </c>
      <c r="C3" s="102" t="s">
        <v>41</v>
      </c>
      <c r="D3" s="102" t="s">
        <v>21</v>
      </c>
      <c r="E3" s="102" t="s">
        <v>17</v>
      </c>
      <c r="G3" s="102" t="s">
        <v>16</v>
      </c>
      <c r="H3" s="102" t="s">
        <v>41</v>
      </c>
      <c r="I3" s="102" t="s">
        <v>21</v>
      </c>
      <c r="J3" s="102" t="s">
        <v>17</v>
      </c>
      <c r="L3" s="102" t="s">
        <v>16</v>
      </c>
      <c r="M3" s="102" t="s">
        <v>41</v>
      </c>
      <c r="N3" s="102" t="s">
        <v>21</v>
      </c>
      <c r="O3" s="102" t="s">
        <v>17</v>
      </c>
      <c r="Q3" s="102" t="s">
        <v>16</v>
      </c>
      <c r="R3" s="102" t="s">
        <v>41</v>
      </c>
      <c r="S3" s="102" t="s">
        <v>21</v>
      </c>
      <c r="T3" s="102" t="s">
        <v>17</v>
      </c>
      <c r="V3" s="102" t="s">
        <v>16</v>
      </c>
      <c r="W3" s="102" t="s">
        <v>41</v>
      </c>
      <c r="X3" s="102" t="s">
        <v>21</v>
      </c>
      <c r="Y3" s="102" t="s">
        <v>17</v>
      </c>
    </row>
    <row r="4" spans="2:25">
      <c r="B4" s="103">
        <v>0.35416666666666669</v>
      </c>
      <c r="C4" s="104">
        <v>0.3888888888888889</v>
      </c>
      <c r="D4" s="105">
        <f>C4-B4</f>
        <v>3.472222222222221E-2</v>
      </c>
      <c r="E4" s="106" t="s">
        <v>34</v>
      </c>
      <c r="G4" s="103">
        <v>0.35416666666666669</v>
      </c>
      <c r="H4" s="104">
        <v>0.3888888888888889</v>
      </c>
      <c r="I4" s="105">
        <f>H4-G4</f>
        <v>3.472222222222221E-2</v>
      </c>
      <c r="J4" s="106" t="s">
        <v>34</v>
      </c>
      <c r="L4" s="103">
        <v>0.35416666666666669</v>
      </c>
      <c r="M4" s="104">
        <v>0.3888888888888889</v>
      </c>
      <c r="N4" s="105">
        <f>M4-L4</f>
        <v>3.472222222222221E-2</v>
      </c>
      <c r="O4" s="106" t="s">
        <v>34</v>
      </c>
      <c r="Q4" s="103">
        <v>0.35416666666666669</v>
      </c>
      <c r="R4" s="104">
        <v>0.3888888888888889</v>
      </c>
      <c r="S4" s="105">
        <f>R4-Q4</f>
        <v>3.472222222222221E-2</v>
      </c>
      <c r="T4" s="106" t="s">
        <v>34</v>
      </c>
      <c r="V4" s="103">
        <v>0.35416666666666669</v>
      </c>
      <c r="W4" s="104">
        <v>0.3888888888888889</v>
      </c>
      <c r="X4" s="105">
        <f>W4-V4</f>
        <v>3.472222222222221E-2</v>
      </c>
      <c r="Y4" s="106" t="s">
        <v>34</v>
      </c>
    </row>
    <row r="5" spans="2:25">
      <c r="B5" s="107">
        <v>0.3923611111111111</v>
      </c>
      <c r="C5" s="108">
        <v>0.42708333333333331</v>
      </c>
      <c r="D5" s="105">
        <f t="shared" ref="D5:D10" si="0">C5-B5</f>
        <v>3.472222222222221E-2</v>
      </c>
      <c r="E5" s="109" t="s">
        <v>35</v>
      </c>
      <c r="G5" s="107">
        <v>0.3923611111111111</v>
      </c>
      <c r="H5" s="108">
        <v>0.42708333333333331</v>
      </c>
      <c r="I5" s="105">
        <f t="shared" ref="I5:I8" si="1">H5-G5</f>
        <v>3.472222222222221E-2</v>
      </c>
      <c r="J5" s="109" t="s">
        <v>35</v>
      </c>
      <c r="L5" s="107">
        <v>0.3923611111111111</v>
      </c>
      <c r="M5" s="108">
        <v>0.42708333333333331</v>
      </c>
      <c r="N5" s="105">
        <f t="shared" ref="N5:N10" si="2">M5-L5</f>
        <v>3.472222222222221E-2</v>
      </c>
      <c r="O5" s="109" t="s">
        <v>35</v>
      </c>
      <c r="Q5" s="107">
        <v>0.3923611111111111</v>
      </c>
      <c r="R5" s="108">
        <v>0.42708333333333331</v>
      </c>
      <c r="S5" s="105">
        <f t="shared" ref="S5:S10" si="3">R5-Q5</f>
        <v>3.472222222222221E-2</v>
      </c>
      <c r="T5" s="109" t="s">
        <v>35</v>
      </c>
      <c r="V5" s="107">
        <v>0.3923611111111111</v>
      </c>
      <c r="W5" s="108">
        <v>0.42708333333333331</v>
      </c>
      <c r="X5" s="105">
        <f t="shared" ref="X5:X10" si="4">W5-V5</f>
        <v>3.472222222222221E-2</v>
      </c>
      <c r="Y5" s="109" t="s">
        <v>35</v>
      </c>
    </row>
    <row r="6" spans="2:25">
      <c r="B6" s="107">
        <v>0.44097222222222221</v>
      </c>
      <c r="C6" s="108">
        <v>0.47569444444444442</v>
      </c>
      <c r="D6" s="105">
        <f t="shared" si="0"/>
        <v>3.472222222222221E-2</v>
      </c>
      <c r="E6" s="106" t="s">
        <v>75</v>
      </c>
      <c r="G6" s="107">
        <v>0.44097222222222221</v>
      </c>
      <c r="H6" s="108">
        <v>0.47569444444444442</v>
      </c>
      <c r="I6" s="105">
        <f t="shared" si="1"/>
        <v>3.472222222222221E-2</v>
      </c>
      <c r="J6" s="106" t="s">
        <v>75</v>
      </c>
      <c r="L6" s="107">
        <v>0.44097222222222221</v>
      </c>
      <c r="M6" s="108">
        <v>0.47569444444444442</v>
      </c>
      <c r="N6" s="105">
        <f t="shared" si="2"/>
        <v>3.472222222222221E-2</v>
      </c>
      <c r="O6" s="106" t="s">
        <v>75</v>
      </c>
      <c r="Q6" s="107">
        <v>0.44097222222222221</v>
      </c>
      <c r="R6" s="108">
        <v>0.47569444444444442</v>
      </c>
      <c r="S6" s="105">
        <f t="shared" si="3"/>
        <v>3.472222222222221E-2</v>
      </c>
      <c r="T6" s="106" t="s">
        <v>75</v>
      </c>
      <c r="V6" s="107">
        <v>0.44097222222222221</v>
      </c>
      <c r="W6" s="108">
        <v>0.47569444444444442</v>
      </c>
      <c r="X6" s="105">
        <f t="shared" si="4"/>
        <v>3.472222222222221E-2</v>
      </c>
      <c r="Y6" s="106" t="s">
        <v>75</v>
      </c>
    </row>
    <row r="7" spans="2:25">
      <c r="B7" s="107">
        <v>0.47916666666666669</v>
      </c>
      <c r="C7" s="108">
        <v>0.51388888888888884</v>
      </c>
      <c r="D7" s="105">
        <f t="shared" si="0"/>
        <v>3.4722222222222154E-2</v>
      </c>
      <c r="E7" s="109" t="s">
        <v>37</v>
      </c>
      <c r="G7" s="107">
        <v>0.47916666666666669</v>
      </c>
      <c r="H7" s="108">
        <v>0.51388888888888884</v>
      </c>
      <c r="I7" s="105">
        <f t="shared" si="1"/>
        <v>3.4722222222222154E-2</v>
      </c>
      <c r="J7" s="109" t="s">
        <v>37</v>
      </c>
      <c r="L7" s="107">
        <v>0.47916666666666669</v>
      </c>
      <c r="M7" s="108">
        <v>0.51388888888888884</v>
      </c>
      <c r="N7" s="105">
        <f t="shared" si="2"/>
        <v>3.4722222222222154E-2</v>
      </c>
      <c r="O7" s="109" t="s">
        <v>37</v>
      </c>
      <c r="Q7" s="107">
        <v>0.47916666666666669</v>
      </c>
      <c r="R7" s="108">
        <v>0.51388888888888884</v>
      </c>
      <c r="S7" s="105">
        <f t="shared" si="3"/>
        <v>3.4722222222222154E-2</v>
      </c>
      <c r="T7" s="109" t="s">
        <v>37</v>
      </c>
      <c r="V7" s="107">
        <v>0.47916666666666669</v>
      </c>
      <c r="W7" s="108">
        <v>0.51388888888888884</v>
      </c>
      <c r="X7" s="105">
        <f t="shared" si="4"/>
        <v>3.4722222222222154E-2</v>
      </c>
      <c r="Y7" s="109" t="s">
        <v>37</v>
      </c>
    </row>
    <row r="8" spans="2:25">
      <c r="B8" s="107">
        <v>0.52777777777777779</v>
      </c>
      <c r="C8" s="108">
        <v>0.5625</v>
      </c>
      <c r="D8" s="105">
        <f t="shared" si="0"/>
        <v>3.472222222222221E-2</v>
      </c>
      <c r="E8" s="106" t="s">
        <v>76</v>
      </c>
      <c r="G8" s="107">
        <v>0.52777777777777779</v>
      </c>
      <c r="H8" s="108">
        <v>0.5625</v>
      </c>
      <c r="I8" s="105">
        <f t="shared" si="1"/>
        <v>3.472222222222221E-2</v>
      </c>
      <c r="J8" s="106" t="s">
        <v>76</v>
      </c>
      <c r="L8" s="107">
        <v>0.52777777777777779</v>
      </c>
      <c r="M8" s="108">
        <v>0.5625</v>
      </c>
      <c r="N8" s="105">
        <f t="shared" si="2"/>
        <v>3.472222222222221E-2</v>
      </c>
      <c r="O8" s="106" t="s">
        <v>76</v>
      </c>
      <c r="Q8" s="107">
        <v>0.52777777777777779</v>
      </c>
      <c r="R8" s="108">
        <v>0.5625</v>
      </c>
      <c r="S8" s="105">
        <f t="shared" si="3"/>
        <v>3.472222222222221E-2</v>
      </c>
      <c r="T8" s="106" t="s">
        <v>76</v>
      </c>
      <c r="V8" s="107">
        <v>0.52777777777777779</v>
      </c>
      <c r="W8" s="108">
        <v>0.5625</v>
      </c>
      <c r="X8" s="105">
        <f t="shared" si="4"/>
        <v>3.472222222222221E-2</v>
      </c>
      <c r="Y8" s="106" t="s">
        <v>76</v>
      </c>
    </row>
    <row r="9" spans="2:25">
      <c r="B9" s="107">
        <v>0.56597222222222221</v>
      </c>
      <c r="C9" s="108">
        <v>0.60069444444444442</v>
      </c>
      <c r="D9" s="105">
        <f t="shared" si="0"/>
        <v>3.472222222222221E-2</v>
      </c>
      <c r="E9" s="109" t="s">
        <v>77</v>
      </c>
      <c r="G9" s="107">
        <v>0.56597222222222221</v>
      </c>
      <c r="H9" s="108">
        <v>0.60069444444444442</v>
      </c>
      <c r="I9" s="105">
        <f t="shared" ref="I9:I10" si="5">H9-G9</f>
        <v>3.472222222222221E-2</v>
      </c>
      <c r="J9" s="109" t="s">
        <v>77</v>
      </c>
      <c r="L9" s="105"/>
      <c r="M9" s="105"/>
      <c r="N9" s="105">
        <f t="shared" si="2"/>
        <v>0</v>
      </c>
      <c r="O9" s="110"/>
      <c r="Q9" s="107">
        <v>0.56597222222222221</v>
      </c>
      <c r="R9" s="108">
        <v>0.60069444444444442</v>
      </c>
      <c r="S9" s="105">
        <f t="shared" si="3"/>
        <v>3.472222222222221E-2</v>
      </c>
      <c r="T9" s="109" t="s">
        <v>77</v>
      </c>
      <c r="V9" s="107">
        <v>0.56597222222222221</v>
      </c>
      <c r="W9" s="108">
        <v>0.60069444444444442</v>
      </c>
      <c r="X9" s="105">
        <f t="shared" si="4"/>
        <v>3.472222222222221E-2</v>
      </c>
      <c r="Y9" s="109" t="s">
        <v>77</v>
      </c>
    </row>
    <row r="10" spans="2:25">
      <c r="B10" s="105"/>
      <c r="C10" s="105"/>
      <c r="D10" s="105">
        <f t="shared" si="0"/>
        <v>0</v>
      </c>
      <c r="E10" s="105"/>
      <c r="G10" s="105"/>
      <c r="H10" s="105"/>
      <c r="I10" s="105">
        <f t="shared" si="5"/>
        <v>0</v>
      </c>
      <c r="J10" s="105"/>
      <c r="L10" s="105"/>
      <c r="M10" s="105"/>
      <c r="N10" s="105">
        <f t="shared" si="2"/>
        <v>0</v>
      </c>
      <c r="O10" s="105"/>
      <c r="Q10" s="105"/>
      <c r="R10" s="105"/>
      <c r="S10" s="105">
        <f t="shared" si="3"/>
        <v>0</v>
      </c>
      <c r="T10" s="105"/>
      <c r="V10" s="105"/>
      <c r="W10" s="105"/>
      <c r="X10" s="105">
        <f t="shared" si="4"/>
        <v>0</v>
      </c>
      <c r="Y10" s="105"/>
    </row>
    <row r="11" spans="2:25">
      <c r="B11" s="111" t="s">
        <v>15</v>
      </c>
      <c r="C11" s="105"/>
      <c r="D11" s="105">
        <f>SUM(D4:D10)</f>
        <v>0.2083333333333332</v>
      </c>
      <c r="E11" s="105"/>
      <c r="G11" s="111" t="s">
        <v>15</v>
      </c>
      <c r="H11" s="105"/>
      <c r="I11" s="105">
        <f>SUM(I4:I10)</f>
        <v>0.2083333333333332</v>
      </c>
      <c r="J11" s="105"/>
      <c r="L11" s="111" t="s">
        <v>15</v>
      </c>
      <c r="M11" s="105"/>
      <c r="N11" s="105">
        <f>SUM(N4:N10)</f>
        <v>0.17361111111111099</v>
      </c>
      <c r="O11" s="105"/>
      <c r="Q11" s="111" t="s">
        <v>15</v>
      </c>
      <c r="R11" s="105"/>
      <c r="S11" s="105">
        <f>SUM(S4:S10)</f>
        <v>0.2083333333333332</v>
      </c>
      <c r="T11" s="105"/>
      <c r="V11" s="111" t="s">
        <v>15</v>
      </c>
      <c r="W11" s="105"/>
      <c r="X11" s="105">
        <f>SUM(X4:X10)</f>
        <v>0.2083333333333332</v>
      </c>
      <c r="Y11" s="105"/>
    </row>
    <row r="12" spans="2:25" ht="20.399999999999999" customHeight="1">
      <c r="B12" s="182" t="s">
        <v>71</v>
      </c>
      <c r="C12" s="182"/>
      <c r="D12" s="182"/>
      <c r="E12" s="182"/>
      <c r="G12" s="182" t="s">
        <v>71</v>
      </c>
      <c r="H12" s="182"/>
      <c r="I12" s="182"/>
      <c r="J12" s="182"/>
      <c r="L12" s="182" t="s">
        <v>71</v>
      </c>
      <c r="M12" s="182"/>
      <c r="N12" s="182"/>
      <c r="O12" s="182"/>
      <c r="Q12" s="182" t="s">
        <v>71</v>
      </c>
      <c r="R12" s="182"/>
      <c r="S12" s="182"/>
      <c r="T12" s="182"/>
      <c r="V12" s="182" t="s">
        <v>71</v>
      </c>
      <c r="W12" s="182"/>
      <c r="X12" s="182"/>
      <c r="Y12" s="182"/>
    </row>
    <row r="13" spans="2:25">
      <c r="B13" s="102" t="s">
        <v>16</v>
      </c>
      <c r="C13" s="102" t="s">
        <v>41</v>
      </c>
      <c r="D13" s="102" t="s">
        <v>21</v>
      </c>
      <c r="E13" s="102" t="s">
        <v>17</v>
      </c>
      <c r="G13" s="102" t="s">
        <v>16</v>
      </c>
      <c r="H13" s="102" t="s">
        <v>41</v>
      </c>
      <c r="I13" s="102" t="s">
        <v>21</v>
      </c>
      <c r="J13" s="102" t="s">
        <v>17</v>
      </c>
      <c r="L13" s="102" t="s">
        <v>16</v>
      </c>
      <c r="M13" s="102" t="s">
        <v>41</v>
      </c>
      <c r="N13" s="102" t="s">
        <v>21</v>
      </c>
      <c r="O13" s="102" t="s">
        <v>17</v>
      </c>
      <c r="Q13" s="102" t="s">
        <v>16</v>
      </c>
      <c r="R13" s="102" t="s">
        <v>41</v>
      </c>
      <c r="S13" s="102" t="s">
        <v>21</v>
      </c>
      <c r="T13" s="102" t="s">
        <v>17</v>
      </c>
      <c r="V13" s="102" t="s">
        <v>16</v>
      </c>
      <c r="W13" s="102" t="s">
        <v>41</v>
      </c>
      <c r="X13" s="102" t="s">
        <v>21</v>
      </c>
      <c r="Y13" s="102" t="s">
        <v>17</v>
      </c>
    </row>
    <row r="14" spans="2:25">
      <c r="B14" s="112">
        <v>0</v>
      </c>
      <c r="C14" s="113">
        <v>1.0416666666666666E-2</v>
      </c>
      <c r="D14" s="105">
        <f>C14-B14</f>
        <v>1.0416666666666666E-2</v>
      </c>
      <c r="E14" s="114" t="s">
        <v>72</v>
      </c>
      <c r="G14" s="112">
        <v>0</v>
      </c>
      <c r="H14" s="113">
        <v>1.0416666666666666E-2</v>
      </c>
      <c r="I14" s="105">
        <f>H14-G14</f>
        <v>1.0416666666666666E-2</v>
      </c>
      <c r="J14" s="114" t="s">
        <v>72</v>
      </c>
      <c r="L14" s="112">
        <v>0</v>
      </c>
      <c r="M14" s="113">
        <v>6.9444444444444441E-3</v>
      </c>
      <c r="N14" s="105">
        <f>M14-L14</f>
        <v>6.9444444444444441E-3</v>
      </c>
      <c r="O14" s="114" t="s">
        <v>72</v>
      </c>
      <c r="Q14" s="112">
        <v>0</v>
      </c>
      <c r="R14" s="113">
        <v>1.0416666666666666E-2</v>
      </c>
      <c r="S14" s="105">
        <f>R14-Q14</f>
        <v>1.0416666666666666E-2</v>
      </c>
      <c r="T14" s="114" t="s">
        <v>72</v>
      </c>
      <c r="V14" s="112">
        <v>0</v>
      </c>
      <c r="W14" s="113">
        <v>1.0416666666666666E-2</v>
      </c>
      <c r="X14" s="105">
        <f>W14-V14</f>
        <v>1.0416666666666666E-2</v>
      </c>
      <c r="Y14" s="114" t="s">
        <v>72</v>
      </c>
    </row>
    <row r="15" spans="2:25">
      <c r="B15" s="115">
        <v>0.42708333333333331</v>
      </c>
      <c r="C15" s="116">
        <v>0.44097222222222221</v>
      </c>
      <c r="D15" s="105">
        <f t="shared" ref="D15:D19" si="6">C15-B15</f>
        <v>1.3888888888888895E-2</v>
      </c>
      <c r="E15" s="114" t="s">
        <v>19</v>
      </c>
      <c r="G15" s="115">
        <v>0.51388888888888884</v>
      </c>
      <c r="H15" s="116">
        <v>0.52777777777777779</v>
      </c>
      <c r="I15" s="105">
        <f t="shared" ref="I15:I19" si="7">H15-G15</f>
        <v>1.3888888888888951E-2</v>
      </c>
      <c r="J15" s="117" t="s">
        <v>19</v>
      </c>
      <c r="L15" s="112"/>
      <c r="M15" s="113"/>
      <c r="N15" s="105">
        <f t="shared" ref="N15:N19" si="8">M15-L15</f>
        <v>0</v>
      </c>
      <c r="O15" s="114"/>
      <c r="Q15" s="115">
        <v>0.42708333333333331</v>
      </c>
      <c r="R15" s="116">
        <v>0.44097222222222221</v>
      </c>
      <c r="S15" s="105">
        <f t="shared" ref="S15:S19" si="9">R15-Q15</f>
        <v>1.3888888888888895E-2</v>
      </c>
      <c r="T15" s="117" t="s">
        <v>19</v>
      </c>
      <c r="V15" s="115">
        <v>0.51388888888888884</v>
      </c>
      <c r="W15" s="116">
        <v>0.52777777777777779</v>
      </c>
      <c r="X15" s="105">
        <f t="shared" ref="X15:X19" si="10">W15-V15</f>
        <v>1.3888888888888951E-2</v>
      </c>
      <c r="Y15" s="117" t="s">
        <v>19</v>
      </c>
    </row>
    <row r="16" spans="2:25">
      <c r="B16" s="115"/>
      <c r="C16" s="116"/>
      <c r="D16" s="105">
        <f t="shared" si="6"/>
        <v>0</v>
      </c>
      <c r="E16" s="114"/>
      <c r="G16" s="115"/>
      <c r="H16" s="116"/>
      <c r="I16" s="105">
        <f t="shared" si="7"/>
        <v>0</v>
      </c>
      <c r="J16" s="117"/>
      <c r="L16" s="112"/>
      <c r="M16" s="113"/>
      <c r="N16" s="105">
        <f t="shared" si="8"/>
        <v>0</v>
      </c>
      <c r="O16" s="114"/>
      <c r="Q16" s="115"/>
      <c r="R16" s="116"/>
      <c r="S16" s="105">
        <f t="shared" si="9"/>
        <v>0</v>
      </c>
      <c r="T16" s="117"/>
      <c r="V16" s="115"/>
      <c r="W16" s="116"/>
      <c r="X16" s="105">
        <f t="shared" si="10"/>
        <v>0</v>
      </c>
      <c r="Y16" s="117"/>
    </row>
    <row r="17" spans="2:25">
      <c r="B17" s="115"/>
      <c r="C17" s="116"/>
      <c r="D17" s="105">
        <f t="shared" si="6"/>
        <v>0</v>
      </c>
      <c r="E17" s="114"/>
      <c r="G17" s="115"/>
      <c r="H17" s="116"/>
      <c r="I17" s="105">
        <f t="shared" si="7"/>
        <v>0</v>
      </c>
      <c r="J17" s="117"/>
      <c r="L17" s="112"/>
      <c r="M17" s="113"/>
      <c r="N17" s="105">
        <f t="shared" si="8"/>
        <v>0</v>
      </c>
      <c r="O17" s="114"/>
      <c r="Q17" s="115"/>
      <c r="R17" s="116"/>
      <c r="S17" s="105">
        <f t="shared" si="9"/>
        <v>0</v>
      </c>
      <c r="T17" s="117"/>
      <c r="V17" s="115"/>
      <c r="W17" s="116"/>
      <c r="X17" s="105">
        <f t="shared" si="10"/>
        <v>0</v>
      </c>
      <c r="Y17" s="117"/>
    </row>
    <row r="18" spans="2:25">
      <c r="B18" s="115"/>
      <c r="C18" s="116"/>
      <c r="D18" s="105">
        <f t="shared" si="6"/>
        <v>0</v>
      </c>
      <c r="E18" s="114"/>
      <c r="G18" s="115"/>
      <c r="H18" s="116"/>
      <c r="I18" s="105">
        <f t="shared" si="7"/>
        <v>0</v>
      </c>
      <c r="J18" s="117"/>
      <c r="L18" s="112"/>
      <c r="M18" s="113"/>
      <c r="N18" s="105">
        <f t="shared" si="8"/>
        <v>0</v>
      </c>
      <c r="O18" s="114"/>
      <c r="Q18" s="115"/>
      <c r="R18" s="116"/>
      <c r="S18" s="105">
        <f t="shared" si="9"/>
        <v>0</v>
      </c>
      <c r="T18" s="117"/>
      <c r="V18" s="115"/>
      <c r="W18" s="116"/>
      <c r="X18" s="105">
        <f t="shared" si="10"/>
        <v>0</v>
      </c>
      <c r="Y18" s="117"/>
    </row>
    <row r="19" spans="2:25">
      <c r="B19" s="105"/>
      <c r="C19" s="105"/>
      <c r="D19" s="105">
        <f t="shared" si="6"/>
        <v>0</v>
      </c>
      <c r="E19" s="110"/>
      <c r="G19" s="105"/>
      <c r="H19" s="105"/>
      <c r="I19" s="105">
        <f t="shared" si="7"/>
        <v>0</v>
      </c>
      <c r="J19" s="110"/>
      <c r="L19" s="105"/>
      <c r="M19" s="105"/>
      <c r="N19" s="105">
        <f t="shared" si="8"/>
        <v>0</v>
      </c>
      <c r="O19" s="110"/>
      <c r="Q19" s="105"/>
      <c r="R19" s="105"/>
      <c r="S19" s="105">
        <f t="shared" si="9"/>
        <v>0</v>
      </c>
      <c r="T19" s="110"/>
      <c r="V19" s="105"/>
      <c r="W19" s="105"/>
      <c r="X19" s="105">
        <f t="shared" si="10"/>
        <v>0</v>
      </c>
      <c r="Y19" s="110"/>
    </row>
    <row r="20" spans="2:25">
      <c r="B20" s="181" t="s">
        <v>44</v>
      </c>
      <c r="C20" s="181"/>
      <c r="D20" s="181"/>
      <c r="E20" s="181"/>
      <c r="G20" s="181" t="s">
        <v>44</v>
      </c>
      <c r="H20" s="181"/>
      <c r="I20" s="181"/>
      <c r="J20" s="181"/>
      <c r="L20" s="181" t="s">
        <v>44</v>
      </c>
      <c r="M20" s="181"/>
      <c r="N20" s="181"/>
      <c r="O20" s="181"/>
      <c r="Q20" s="181" t="s">
        <v>44</v>
      </c>
      <c r="R20" s="181"/>
      <c r="S20" s="181"/>
      <c r="T20" s="181"/>
      <c r="V20" s="181" t="s">
        <v>44</v>
      </c>
      <c r="W20" s="181"/>
      <c r="X20" s="181"/>
      <c r="Y20" s="181"/>
    </row>
    <row r="21" spans="2:25">
      <c r="B21" s="102" t="s">
        <v>16</v>
      </c>
      <c r="C21" s="102" t="s">
        <v>41</v>
      </c>
      <c r="D21" s="102" t="s">
        <v>21</v>
      </c>
      <c r="E21" s="102" t="s">
        <v>17</v>
      </c>
      <c r="G21" s="102" t="s">
        <v>16</v>
      </c>
      <c r="H21" s="102" t="s">
        <v>41</v>
      </c>
      <c r="I21" s="102" t="s">
        <v>21</v>
      </c>
      <c r="J21" s="102" t="s">
        <v>17</v>
      </c>
      <c r="L21" s="102" t="s">
        <v>16</v>
      </c>
      <c r="M21" s="102" t="s">
        <v>41</v>
      </c>
      <c r="N21" s="102" t="s">
        <v>21</v>
      </c>
      <c r="O21" s="102" t="s">
        <v>17</v>
      </c>
      <c r="Q21" s="102" t="s">
        <v>16</v>
      </c>
      <c r="R21" s="102" t="s">
        <v>41</v>
      </c>
      <c r="S21" s="102" t="s">
        <v>21</v>
      </c>
      <c r="T21" s="102" t="s">
        <v>17</v>
      </c>
      <c r="V21" s="102" t="s">
        <v>16</v>
      </c>
      <c r="W21" s="102" t="s">
        <v>41</v>
      </c>
      <c r="X21" s="102" t="s">
        <v>21</v>
      </c>
      <c r="Y21" s="102" t="s">
        <v>17</v>
      </c>
    </row>
    <row r="22" spans="2:25">
      <c r="B22" s="105"/>
      <c r="C22" s="105"/>
      <c r="D22" s="105">
        <f>C22-B22</f>
        <v>0</v>
      </c>
      <c r="E22" s="110"/>
      <c r="G22" s="103">
        <v>0.66666666666666663</v>
      </c>
      <c r="H22" s="104">
        <v>0.75</v>
      </c>
      <c r="I22" s="105">
        <f>H22-G22</f>
        <v>8.333333333333337E-2</v>
      </c>
      <c r="J22" s="110" t="s">
        <v>20</v>
      </c>
      <c r="L22" s="107">
        <v>0.56597222222222221</v>
      </c>
      <c r="M22" s="108">
        <v>0.60069444444444442</v>
      </c>
      <c r="N22" s="105">
        <f>M22-L22</f>
        <v>3.472222222222221E-2</v>
      </c>
      <c r="O22" s="109" t="s">
        <v>78</v>
      </c>
      <c r="Q22" s="103">
        <v>0.66666666666666663</v>
      </c>
      <c r="R22" s="104">
        <v>0.75</v>
      </c>
      <c r="S22" s="105">
        <f>R22-Q22</f>
        <v>8.333333333333337E-2</v>
      </c>
      <c r="T22" s="109" t="s">
        <v>73</v>
      </c>
      <c r="V22" s="105"/>
      <c r="W22" s="105"/>
      <c r="X22" s="105">
        <f>W22-V22</f>
        <v>0</v>
      </c>
      <c r="Y22" s="110"/>
    </row>
    <row r="23" spans="2:25">
      <c r="B23" s="105"/>
      <c r="C23" s="105"/>
      <c r="D23" s="105">
        <f t="shared" ref="D23:D25" si="11">C23-B23</f>
        <v>0</v>
      </c>
      <c r="E23" s="110"/>
      <c r="G23" s="105"/>
      <c r="H23" s="105"/>
      <c r="I23" s="105">
        <f t="shared" ref="I23:I25" si="12">H23-G23</f>
        <v>0</v>
      </c>
      <c r="J23" s="110"/>
      <c r="L23" s="105"/>
      <c r="M23" s="105"/>
      <c r="N23" s="105">
        <f t="shared" ref="N23:N25" si="13">M23-L23</f>
        <v>0</v>
      </c>
      <c r="O23" s="110"/>
      <c r="Q23" s="105"/>
      <c r="R23" s="105"/>
      <c r="S23" s="105">
        <f t="shared" ref="S23:S25" si="14">R23-Q23</f>
        <v>0</v>
      </c>
      <c r="T23" s="110"/>
      <c r="V23" s="105"/>
      <c r="W23" s="105"/>
      <c r="X23" s="105">
        <f t="shared" ref="X23:X25" si="15">W23-V23</f>
        <v>0</v>
      </c>
      <c r="Y23" s="110"/>
    </row>
    <row r="24" spans="2:25">
      <c r="B24" s="105"/>
      <c r="C24" s="105"/>
      <c r="D24" s="105">
        <f t="shared" si="11"/>
        <v>0</v>
      </c>
      <c r="E24" s="110"/>
      <c r="G24" s="105"/>
      <c r="H24" s="105"/>
      <c r="I24" s="105">
        <f t="shared" si="12"/>
        <v>0</v>
      </c>
      <c r="J24" s="110"/>
      <c r="L24" s="105"/>
      <c r="M24" s="105"/>
      <c r="N24" s="105">
        <f t="shared" si="13"/>
        <v>0</v>
      </c>
      <c r="O24" s="110"/>
      <c r="Q24" s="105"/>
      <c r="R24" s="105"/>
      <c r="S24" s="105">
        <f t="shared" si="14"/>
        <v>0</v>
      </c>
      <c r="T24" s="110"/>
      <c r="V24" s="105"/>
      <c r="W24" s="105"/>
      <c r="X24" s="105">
        <f t="shared" si="15"/>
        <v>0</v>
      </c>
      <c r="Y24" s="110"/>
    </row>
    <row r="25" spans="2:25">
      <c r="B25" s="105"/>
      <c r="C25" s="105"/>
      <c r="D25" s="105">
        <f t="shared" si="11"/>
        <v>0</v>
      </c>
      <c r="E25" s="110"/>
      <c r="G25" s="105"/>
      <c r="H25" s="105"/>
      <c r="I25" s="105">
        <f t="shared" si="12"/>
        <v>0</v>
      </c>
      <c r="J25" s="110"/>
      <c r="L25" s="105"/>
      <c r="M25" s="105"/>
      <c r="N25" s="105">
        <f t="shared" si="13"/>
        <v>0</v>
      </c>
      <c r="O25" s="110"/>
      <c r="Q25" s="105"/>
      <c r="R25" s="105"/>
      <c r="S25" s="105">
        <f t="shared" si="14"/>
        <v>0</v>
      </c>
      <c r="T25" s="110"/>
      <c r="V25" s="105"/>
      <c r="W25" s="105"/>
      <c r="X25" s="105">
        <f t="shared" si="15"/>
        <v>0</v>
      </c>
      <c r="Y25" s="110"/>
    </row>
    <row r="26" spans="2:25">
      <c r="B26" s="111" t="s">
        <v>15</v>
      </c>
      <c r="C26" s="105"/>
      <c r="D26" s="105">
        <f>SUM(D14:D19,D22:D25)</f>
        <v>2.4305555555555559E-2</v>
      </c>
      <c r="E26" s="105"/>
      <c r="G26" s="111" t="s">
        <v>15</v>
      </c>
      <c r="H26" s="105"/>
      <c r="I26" s="105">
        <f>SUM(I14:I19,I22:I25)</f>
        <v>0.10763888888888898</v>
      </c>
      <c r="J26" s="105"/>
      <c r="L26" s="111" t="s">
        <v>15</v>
      </c>
      <c r="M26" s="105"/>
      <c r="N26" s="105">
        <f>SUM(N13:N19,N22:N25)</f>
        <v>4.1666666666666657E-2</v>
      </c>
      <c r="O26" s="105"/>
      <c r="Q26" s="111" t="s">
        <v>15</v>
      </c>
      <c r="R26" s="105"/>
      <c r="S26" s="105">
        <f>SUM(S14:S19,S22:S25)</f>
        <v>0.10763888888888892</v>
      </c>
      <c r="T26" s="105"/>
      <c r="V26" s="111" t="s">
        <v>15</v>
      </c>
      <c r="W26" s="105"/>
      <c r="X26" s="105">
        <f>SUM(X14:X19,X22:X25)</f>
        <v>2.4305555555555615E-2</v>
      </c>
      <c r="Y26" s="105"/>
    </row>
    <row r="28" spans="2:25" s="21" customFormat="1">
      <c r="B28" s="138" t="s">
        <v>18</v>
      </c>
      <c r="C28" s="139"/>
      <c r="D28" s="140" t="s">
        <v>38</v>
      </c>
      <c r="E28" s="140" t="s">
        <v>24</v>
      </c>
      <c r="F28" s="141"/>
      <c r="G28" s="140"/>
      <c r="H28" s="140"/>
      <c r="I28" s="140" t="s">
        <v>38</v>
      </c>
      <c r="J28" s="140" t="s">
        <v>24</v>
      </c>
      <c r="K28" s="141"/>
      <c r="L28" s="140"/>
      <c r="M28" s="140"/>
      <c r="N28" s="140" t="s">
        <v>38</v>
      </c>
      <c r="O28" s="140" t="s">
        <v>24</v>
      </c>
      <c r="P28" s="141"/>
      <c r="Q28" s="140"/>
      <c r="R28" s="140"/>
      <c r="S28" s="140" t="s">
        <v>38</v>
      </c>
      <c r="T28" s="140" t="s">
        <v>24</v>
      </c>
      <c r="U28" s="141"/>
      <c r="V28" s="140"/>
      <c r="W28" s="140"/>
      <c r="X28" s="140" t="s">
        <v>38</v>
      </c>
      <c r="Y28" s="140" t="s">
        <v>24</v>
      </c>
    </row>
    <row r="29" spans="2:25" s="21" customFormat="1">
      <c r="B29" s="139" t="s">
        <v>22</v>
      </c>
      <c r="C29" s="139"/>
      <c r="D29" s="142">
        <f>D11*24</f>
        <v>4.9999999999999964</v>
      </c>
      <c r="E29" s="142">
        <f>D29*Arnedo!AB23</f>
        <v>169.99999999999989</v>
      </c>
      <c r="F29" s="143"/>
      <c r="G29" s="139" t="s">
        <v>22</v>
      </c>
      <c r="H29" s="139"/>
      <c r="I29" s="142">
        <f>I11*24</f>
        <v>4.9999999999999964</v>
      </c>
      <c r="J29" s="142">
        <f>I29*Arnedo!AB24</f>
        <v>184.99999999999986</v>
      </c>
      <c r="K29" s="143"/>
      <c r="L29" s="139" t="s">
        <v>22</v>
      </c>
      <c r="M29" s="139"/>
      <c r="N29" s="142">
        <f>N11*24</f>
        <v>4.1666666666666643</v>
      </c>
      <c r="O29" s="142">
        <f>N29*Arnedo!AB25</f>
        <v>154.16666666666657</v>
      </c>
      <c r="P29" s="143"/>
      <c r="Q29" s="139" t="s">
        <v>22</v>
      </c>
      <c r="R29" s="139"/>
      <c r="S29" s="142">
        <f>S11*24</f>
        <v>4.9999999999999964</v>
      </c>
      <c r="T29" s="142">
        <f>S29*Arnedo!AB26</f>
        <v>174.99999999999989</v>
      </c>
      <c r="U29" s="143"/>
      <c r="V29" s="139" t="s">
        <v>22</v>
      </c>
      <c r="W29" s="139"/>
      <c r="X29" s="142">
        <f>X11*24</f>
        <v>4.9999999999999964</v>
      </c>
      <c r="Y29" s="142">
        <f>X29*Arnedo!AB27</f>
        <v>159.99999999999989</v>
      </c>
    </row>
    <row r="30" spans="2:25" s="21" customFormat="1">
      <c r="B30" s="139" t="s">
        <v>42</v>
      </c>
      <c r="C30" s="139"/>
      <c r="D30" s="142">
        <f>D26*24</f>
        <v>0.58333333333333348</v>
      </c>
      <c r="E30" s="142">
        <f>D30*Arnedo!AB23</f>
        <v>19.833333333333339</v>
      </c>
      <c r="F30" s="143"/>
      <c r="G30" s="139" t="s">
        <v>42</v>
      </c>
      <c r="H30" s="139"/>
      <c r="I30" s="142">
        <f>I26*24</f>
        <v>2.5833333333333357</v>
      </c>
      <c r="J30" s="142">
        <f>I30*Arnedo!AB24</f>
        <v>95.583333333333428</v>
      </c>
      <c r="K30" s="143"/>
      <c r="L30" s="139" t="s">
        <v>42</v>
      </c>
      <c r="M30" s="139"/>
      <c r="N30" s="142">
        <f>N26*24</f>
        <v>0.99999999999999978</v>
      </c>
      <c r="O30" s="142">
        <f>N30*Arnedo!AB25</f>
        <v>36.999999999999993</v>
      </c>
      <c r="P30" s="143"/>
      <c r="Q30" s="139" t="s">
        <v>42</v>
      </c>
      <c r="R30" s="139"/>
      <c r="S30" s="142">
        <f>S26*24</f>
        <v>2.5833333333333339</v>
      </c>
      <c r="T30" s="142">
        <f>S30*Arnedo!AB26</f>
        <v>90.416666666666686</v>
      </c>
      <c r="U30" s="143"/>
      <c r="V30" s="139" t="s">
        <v>42</v>
      </c>
      <c r="W30" s="139"/>
      <c r="X30" s="142">
        <f>X26*24</f>
        <v>0.58333333333333481</v>
      </c>
      <c r="Y30" s="142">
        <f>X30*Arnedo!AB27</f>
        <v>18.666666666666714</v>
      </c>
    </row>
    <row r="32" spans="2:25" ht="12" thickBot="1">
      <c r="B32" s="186" t="s">
        <v>33</v>
      </c>
      <c r="C32" s="186"/>
      <c r="D32" s="186"/>
      <c r="E32" s="186"/>
      <c r="F32" s="186"/>
      <c r="G32" s="186"/>
      <c r="H32" s="186"/>
    </row>
    <row r="33" spans="2:17" ht="11.4">
      <c r="B33" s="118" t="s">
        <v>28</v>
      </c>
      <c r="C33" s="119"/>
      <c r="D33" s="119"/>
      <c r="E33" s="119"/>
      <c r="F33" s="119"/>
      <c r="G33" s="119"/>
      <c r="H33" s="120"/>
      <c r="K33" s="195" t="s">
        <v>74</v>
      </c>
      <c r="L33" s="196"/>
      <c r="M33" s="196"/>
      <c r="N33" s="196"/>
      <c r="O33" s="196"/>
      <c r="P33" s="196"/>
      <c r="Q33" s="197"/>
    </row>
    <row r="34" spans="2:17" ht="11.4">
      <c r="B34" s="121" t="s">
        <v>16</v>
      </c>
      <c r="C34" s="102" t="s">
        <v>41</v>
      </c>
      <c r="D34" s="102" t="s">
        <v>21</v>
      </c>
      <c r="E34" s="102" t="s">
        <v>17</v>
      </c>
      <c r="G34" s="102" t="s">
        <v>31</v>
      </c>
      <c r="H34" s="122" t="s">
        <v>32</v>
      </c>
      <c r="K34" s="198"/>
      <c r="L34" s="199"/>
      <c r="M34" s="199"/>
      <c r="N34" s="144" t="s">
        <v>25</v>
      </c>
      <c r="O34" s="145" t="s">
        <v>26</v>
      </c>
      <c r="P34" s="200" t="s">
        <v>27</v>
      </c>
      <c r="Q34" s="201"/>
    </row>
    <row r="35" spans="2:17" ht="11.4">
      <c r="B35" s="123">
        <v>0.375</v>
      </c>
      <c r="C35" s="105">
        <v>0.58333333333333337</v>
      </c>
      <c r="D35" s="105">
        <f>C35-B35</f>
        <v>0.20833333333333337</v>
      </c>
      <c r="E35" s="110" t="s">
        <v>29</v>
      </c>
      <c r="G35" s="124">
        <v>5</v>
      </c>
      <c r="H35" s="125">
        <f>(D35*24)*G35</f>
        <v>25.000000000000004</v>
      </c>
      <c r="K35" s="202" t="s">
        <v>22</v>
      </c>
      <c r="L35" s="203"/>
      <c r="M35" s="203"/>
      <c r="N35" s="146">
        <f>+(850*O40)</f>
        <v>850</v>
      </c>
      <c r="O35" s="147">
        <f>E29+J29+O29+T29+Y29</f>
        <v>844.16666666666617</v>
      </c>
      <c r="P35" s="179">
        <f>N35-O35</f>
        <v>5.833333333333826</v>
      </c>
      <c r="Q35" s="180"/>
    </row>
    <row r="36" spans="2:17" ht="11.4">
      <c r="B36" s="126" t="s">
        <v>30</v>
      </c>
      <c r="H36" s="127"/>
      <c r="K36" s="202" t="s">
        <v>23</v>
      </c>
      <c r="L36" s="203"/>
      <c r="M36" s="203"/>
      <c r="N36" s="146">
        <f>(1180*O40)-N35</f>
        <v>330</v>
      </c>
      <c r="O36" s="147">
        <f>E30+J30+O30+T30+Y30+H40</f>
        <v>311.50000000000017</v>
      </c>
      <c r="P36" s="179">
        <f>N36-O36</f>
        <v>18.499999999999829</v>
      </c>
      <c r="Q36" s="180"/>
    </row>
    <row r="37" spans="2:17" ht="12" thickBot="1">
      <c r="B37" s="121" t="s">
        <v>16</v>
      </c>
      <c r="C37" s="102" t="s">
        <v>41</v>
      </c>
      <c r="D37" s="102" t="s">
        <v>21</v>
      </c>
      <c r="E37" s="102" t="s">
        <v>17</v>
      </c>
      <c r="G37" s="102" t="s">
        <v>31</v>
      </c>
      <c r="H37" s="122" t="s">
        <v>32</v>
      </c>
      <c r="K37" s="187" t="s">
        <v>15</v>
      </c>
      <c r="L37" s="188"/>
      <c r="M37" s="188"/>
      <c r="N37" s="148">
        <f>N35+N36</f>
        <v>1180</v>
      </c>
      <c r="O37" s="149">
        <f>O35+O36</f>
        <v>1155.6666666666663</v>
      </c>
      <c r="P37" s="189">
        <f>N37-O37</f>
        <v>24.333333333333712</v>
      </c>
      <c r="Q37" s="190"/>
    </row>
    <row r="38" spans="2:17">
      <c r="B38" s="123">
        <v>0.375</v>
      </c>
      <c r="C38" s="105">
        <v>0.58333333333333337</v>
      </c>
      <c r="D38" s="105">
        <f>C38-B38</f>
        <v>0.20833333333333337</v>
      </c>
      <c r="E38" s="110" t="s">
        <v>29</v>
      </c>
      <c r="G38" s="124">
        <v>5</v>
      </c>
      <c r="H38" s="125">
        <f>(D38*24)*G38</f>
        <v>25.000000000000004</v>
      </c>
      <c r="N38" s="128"/>
    </row>
    <row r="39" spans="2:17">
      <c r="B39" s="129"/>
      <c r="H39" s="127"/>
      <c r="K39" s="191" t="s">
        <v>39</v>
      </c>
      <c r="L39" s="192"/>
      <c r="M39" s="193"/>
      <c r="N39" s="130">
        <v>25</v>
      </c>
      <c r="O39" s="131">
        <v>1</v>
      </c>
    </row>
    <row r="40" spans="2:17" ht="12" thickBot="1">
      <c r="B40" s="132"/>
      <c r="C40" s="133"/>
      <c r="D40" s="133"/>
      <c r="E40" s="133"/>
      <c r="F40" s="133"/>
      <c r="G40" s="134" t="s">
        <v>15</v>
      </c>
      <c r="H40" s="135">
        <f>H35+H38</f>
        <v>50.000000000000007</v>
      </c>
      <c r="K40" s="194" t="s">
        <v>40</v>
      </c>
      <c r="L40" s="194"/>
      <c r="M40" s="194"/>
      <c r="N40" s="136">
        <v>25</v>
      </c>
      <c r="O40" s="131">
        <f>SUM(N40*O39/N39)</f>
        <v>1</v>
      </c>
    </row>
    <row r="42" spans="2:17" ht="11.4">
      <c r="L42" s="185"/>
      <c r="M42" s="185"/>
    </row>
    <row r="43" spans="2:17">
      <c r="L43" s="137"/>
      <c r="M43" s="137"/>
    </row>
    <row r="44" spans="2:17">
      <c r="L44" s="137"/>
      <c r="M44" s="137"/>
    </row>
    <row r="45" spans="2:17">
      <c r="L45" s="137"/>
      <c r="M45" s="137"/>
    </row>
    <row r="46" spans="2:17">
      <c r="L46" s="137"/>
      <c r="M46" s="137"/>
    </row>
    <row r="47" spans="2:17">
      <c r="L47" s="137"/>
      <c r="M47" s="137"/>
    </row>
    <row r="48" spans="2:17">
      <c r="L48" s="137"/>
      <c r="M48" s="137"/>
    </row>
  </sheetData>
  <sheetProtection algorithmName="SHA-512" hashValue="DMb5dFPrQp+xQ9Kfr7mxfSuyqY+BXnNwjm6tHNHxa8ugpTh3bCThSV8szGCcsO8RGP13XEqzDrzVoXFJiYbryg==" saltValue="nVg8Zj2EsTlJkOPzXLPfYw==" spinCount="100000" sheet="1" objects="1" scenarios="1"/>
  <mergeCells count="33">
    <mergeCell ref="L42:M42"/>
    <mergeCell ref="B20:E20"/>
    <mergeCell ref="G20:J20"/>
    <mergeCell ref="L20:O20"/>
    <mergeCell ref="Q20:T20"/>
    <mergeCell ref="B32:H32"/>
    <mergeCell ref="K37:M37"/>
    <mergeCell ref="P37:Q37"/>
    <mergeCell ref="K39:M39"/>
    <mergeCell ref="K40:M40"/>
    <mergeCell ref="K33:Q33"/>
    <mergeCell ref="K34:M34"/>
    <mergeCell ref="P34:Q34"/>
    <mergeCell ref="K35:M35"/>
    <mergeCell ref="P35:Q35"/>
    <mergeCell ref="K36:M36"/>
    <mergeCell ref="V1:Y1"/>
    <mergeCell ref="B2:E2"/>
    <mergeCell ref="G2:J2"/>
    <mergeCell ref="L2:O2"/>
    <mergeCell ref="Q2:T2"/>
    <mergeCell ref="V2:Y2"/>
    <mergeCell ref="B1:E1"/>
    <mergeCell ref="G1:J1"/>
    <mergeCell ref="L1:O1"/>
    <mergeCell ref="Q1:T1"/>
    <mergeCell ref="P36:Q36"/>
    <mergeCell ref="V20:Y20"/>
    <mergeCell ref="B12:E12"/>
    <mergeCell ref="G12:J12"/>
    <mergeCell ref="L12:O12"/>
    <mergeCell ref="Q12:T12"/>
    <mergeCell ref="V12:Y12"/>
  </mergeCells>
  <pageMargins left="0.23622047244094491" right="0.23622047244094491" top="0.19685039370078741" bottom="0.19685039370078741" header="0.11811023622047245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Arnedo</vt:lpstr>
      <vt:lpstr>Mi calendario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enseñanza2</cp:lastModifiedBy>
  <cp:lastPrinted>2024-06-26T10:22:52Z</cp:lastPrinted>
  <dcterms:created xsi:type="dcterms:W3CDTF">2022-08-30T09:08:05Z</dcterms:created>
  <dcterms:modified xsi:type="dcterms:W3CDTF">2024-08-27T10:32:35Z</dcterms:modified>
</cp:coreProperties>
</file>